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P:\1. LICITACIONS\Licitacions 2026\ES_Suministro equipo rehabilitación Figueres\"/>
    </mc:Choice>
  </mc:AlternateContent>
  <xr:revisionPtr revIDLastSave="0" documentId="13_ncr:1_{1FDB8B19-97A2-472E-87B1-5CBD07AC0B28}" xr6:coauthVersionLast="47" xr6:coauthVersionMax="47" xr10:uidLastSave="{00000000-0000-0000-0000-000000000000}"/>
  <bookViews>
    <workbookView xWindow="-28920" yWindow="-120" windowWidth="29040" windowHeight="15720" xr2:uid="{1D8128C0-1137-49DE-963D-F020A30F21C3}"/>
  </bookViews>
  <sheets>
    <sheet name="MUTU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8" i="2" l="1"/>
  <c r="K21" i="2"/>
  <c r="L21" i="2" s="1"/>
  <c r="F21" i="2"/>
  <c r="G21" i="2" s="1"/>
  <c r="J21" i="2"/>
  <c r="K6" i="2"/>
  <c r="L6" i="2" s="1"/>
  <c r="K7" i="2"/>
  <c r="K8" i="2"/>
  <c r="L8" i="2" s="1"/>
  <c r="K9" i="2"/>
  <c r="L9" i="2" s="1"/>
  <c r="M9" i="2" s="1"/>
  <c r="K10" i="2"/>
  <c r="L10" i="2" s="1"/>
  <c r="M10" i="2" s="1"/>
  <c r="K11" i="2"/>
  <c r="L11" i="2" s="1"/>
  <c r="K12" i="2"/>
  <c r="L12" i="2" s="1"/>
  <c r="K13" i="2"/>
  <c r="L13" i="2" s="1"/>
  <c r="M13" i="2" s="1"/>
  <c r="K14" i="2"/>
  <c r="L14" i="2" s="1"/>
  <c r="M14" i="2" s="1"/>
  <c r="K15" i="2"/>
  <c r="L15" i="2" s="1"/>
  <c r="K16" i="2"/>
  <c r="L16" i="2" s="1"/>
  <c r="K17" i="2"/>
  <c r="L17" i="2" s="1"/>
  <c r="M17" i="2" s="1"/>
  <c r="K18" i="2"/>
  <c r="L18" i="2" s="1"/>
  <c r="K19" i="2"/>
  <c r="L19" i="2" s="1"/>
  <c r="K20" i="2"/>
  <c r="L20" i="2" s="1"/>
  <c r="M20" i="2" s="1"/>
  <c r="K22" i="2"/>
  <c r="L22" i="2" s="1"/>
  <c r="M22" i="2" s="1"/>
  <c r="K23" i="2"/>
  <c r="L23" i="2" s="1"/>
  <c r="M23" i="2" s="1"/>
  <c r="K24" i="2"/>
  <c r="K25" i="2"/>
  <c r="L25" i="2" s="1"/>
  <c r="K26" i="2"/>
  <c r="L26" i="2" s="1"/>
  <c r="M26" i="2" s="1"/>
  <c r="K27" i="2"/>
  <c r="L27" i="2" s="1"/>
  <c r="M27" i="2" s="1"/>
  <c r="K28" i="2"/>
  <c r="L28" i="2" s="1"/>
  <c r="K5" i="2"/>
  <c r="L5" i="2" s="1"/>
  <c r="M5" i="2" s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2" i="2"/>
  <c r="J23" i="2"/>
  <c r="J24" i="2"/>
  <c r="J25" i="2"/>
  <c r="J26" i="2"/>
  <c r="J27" i="2"/>
  <c r="J5" i="2"/>
  <c r="M21" i="2" l="1"/>
  <c r="H21" i="2"/>
  <c r="M19" i="2"/>
  <c r="M11" i="2"/>
  <c r="M15" i="2"/>
  <c r="L24" i="2"/>
  <c r="M24" i="2" s="1"/>
  <c r="L7" i="2"/>
  <c r="M7" i="2" s="1"/>
  <c r="M12" i="2"/>
  <c r="M6" i="2"/>
  <c r="M28" i="2"/>
  <c r="M25" i="2"/>
  <c r="M16" i="2"/>
  <c r="M8" i="2"/>
  <c r="M18" i="2"/>
  <c r="F19" i="2" l="1"/>
  <c r="G19" i="2" s="1"/>
  <c r="G8" i="2"/>
  <c r="H8" i="2" s="1"/>
  <c r="F7" i="2"/>
  <c r="F6" i="2"/>
  <c r="G6" i="2" s="1"/>
  <c r="F24" i="2"/>
  <c r="F9" i="2"/>
  <c r="G9" i="2" s="1"/>
  <c r="F23" i="2"/>
  <c r="G23" i="2" s="1"/>
  <c r="H23" i="2" s="1"/>
  <c r="F26" i="2"/>
  <c r="G26" i="2" s="1"/>
  <c r="F10" i="2"/>
  <c r="G10" i="2" s="1"/>
  <c r="F20" i="2"/>
  <c r="F11" i="2"/>
  <c r="G11" i="2" s="1"/>
  <c r="F22" i="2"/>
  <c r="F25" i="2"/>
  <c r="F12" i="2"/>
  <c r="G12" i="2" s="1"/>
  <c r="F13" i="2"/>
  <c r="G13" i="2" s="1"/>
  <c r="H13" i="2" s="1"/>
  <c r="F27" i="2"/>
  <c r="G27" i="2" s="1"/>
  <c r="F14" i="2"/>
  <c r="G14" i="2" s="1"/>
  <c r="F15" i="2"/>
  <c r="G15" i="2" s="1"/>
  <c r="H15" i="2" s="1"/>
  <c r="F16" i="2"/>
  <c r="G16" i="2" s="1"/>
  <c r="F17" i="2"/>
  <c r="G17" i="2" s="1"/>
  <c r="H17" i="2" s="1"/>
  <c r="F18" i="2"/>
  <c r="G18" i="2" s="1"/>
  <c r="H18" i="2" s="1"/>
  <c r="F5" i="2"/>
  <c r="G5" i="2" s="1"/>
  <c r="F28" i="2"/>
  <c r="G28" i="2" s="1"/>
  <c r="H28" i="2" s="1"/>
  <c r="H19" i="2" l="1"/>
  <c r="H12" i="2"/>
  <c r="H26" i="2"/>
  <c r="F29" i="2"/>
  <c r="G7" i="2"/>
  <c r="G24" i="2"/>
  <c r="H27" i="2"/>
  <c r="H11" i="2"/>
  <c r="H6" i="2"/>
  <c r="G20" i="2"/>
  <c r="H14" i="2"/>
  <c r="H9" i="2"/>
  <c r="G22" i="2"/>
  <c r="H10" i="2"/>
  <c r="G25" i="2"/>
  <c r="H5" i="2"/>
  <c r="H16" i="2"/>
  <c r="H24" i="2" l="1"/>
  <c r="H25" i="2"/>
  <c r="H7" i="2"/>
  <c r="H22" i="2"/>
  <c r="H20" i="2"/>
  <c r="G29" i="2"/>
  <c r="H29" i="2" l="1"/>
  <c r="K29" i="2"/>
  <c r="L29" i="2"/>
  <c r="M29" i="2" l="1"/>
</calcChain>
</file>

<file path=xl/sharedStrings.xml><?xml version="1.0" encoding="utf-8"?>
<sst xmlns="http://schemas.openxmlformats.org/spreadsheetml/2006/main" count="44" uniqueCount="41">
  <si>
    <t>DESCRIPCIÓN</t>
  </si>
  <si>
    <t>PRECIO UNITARIO</t>
  </si>
  <si>
    <t>Bicicleta estática para Rehabilitación</t>
  </si>
  <si>
    <t>Pista de marcha</t>
  </si>
  <si>
    <t>Camilla hidráulica de dos secciones con portarrollos</t>
  </si>
  <si>
    <t>Equipo de electroestimulación</t>
  </si>
  <si>
    <t>Espaldera</t>
  </si>
  <si>
    <t>Espejo cuadricula con soporte</t>
  </si>
  <si>
    <t>Mesa de Bohler</t>
  </si>
  <si>
    <t>Generador de campo magnético</t>
  </si>
  <si>
    <t>Equipo terapia por ultrasonidos</t>
  </si>
  <si>
    <t>Lampara infrarrojos</t>
  </si>
  <si>
    <t>Superficie Equilibrio tipo bosu</t>
  </si>
  <si>
    <t>Plato Boheler 38 cmt antidesliz.</t>
  </si>
  <si>
    <t>Banco step</t>
  </si>
  <si>
    <t>Pesas de 0,5 kilogramos</t>
  </si>
  <si>
    <t>Pesas de 1 kilogramos</t>
  </si>
  <si>
    <t>Pesas de 2 kilogramos</t>
  </si>
  <si>
    <t>Pesas de 3 kilogramos</t>
  </si>
  <si>
    <t>Pesas de 4 kilogramos</t>
  </si>
  <si>
    <t>Soporte para pesas de 0,5 Kg. hasta 4 Kg.</t>
  </si>
  <si>
    <t>Camilla dos cuerpos tubo cuadrado</t>
  </si>
  <si>
    <t>IMPORTE</t>
  </si>
  <si>
    <t>IVA</t>
  </si>
  <si>
    <t>TOTAL</t>
  </si>
  <si>
    <t>UNIDADES ESTIMADAS</t>
  </si>
  <si>
    <t>CODIGO MUTUA</t>
  </si>
  <si>
    <t>CODIGO PR0VEEDOR</t>
  </si>
  <si>
    <t>Mesa baño parafina</t>
  </si>
  <si>
    <t>OFERTA</t>
  </si>
  <si>
    <t>IMPORTE UNITARIO</t>
  </si>
  <si>
    <t>ESTADO</t>
  </si>
  <si>
    <t>Y para que conste y surta los efectos oportunos, se expide y firma la presente  declaración. (Si es Firma Electrònica, no es necesario indicar fecha, en caso contrario indicar fecha)</t>
  </si>
  <si>
    <t>Firma del licitador</t>
  </si>
  <si>
    <t>Baño de parafina - 30 litros</t>
  </si>
  <si>
    <t>ANEXO I - PROPOSICIÓN ECONÓMICA - SUMINISTRO Y MANTENIMIENTO EQUIPOS REHABILITACION</t>
  </si>
  <si>
    <t>Equipos especializados de rehabilitacióny elentos auxiliares</t>
  </si>
  <si>
    <t>Equipos de Magnetoterapia portatil de campos magnegticos pulsadoresde baja frecuencia</t>
  </si>
  <si>
    <t>FIGUERES - LUGO - MANRESA</t>
  </si>
  <si>
    <t>PLANTILLA EQUIPAMENT RHF</t>
  </si>
  <si>
    <r>
  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SUMINISTRO Y MANTENIMINETO DEL EQUIPAMINETO DE REHABILITACIÓN EN LAS SUCURSALES DE FIGUERES, LUGO Y MANRESA DE</t>
    </r>
    <r>
      <rPr>
        <sz val="11"/>
        <rFont val="Arial"/>
        <family val="2"/>
      </rPr>
      <t xml:space="preserve"> MUTUA INTERCOMARCAL, MCSS, nº 39,</t>
    </r>
    <r>
      <rPr>
        <sz val="11"/>
        <color theme="1"/>
        <rFont val="Arial"/>
        <family val="2"/>
      </rPr>
      <t xml:space="preserve">  presenta la siguiente proposición económica, que incluye documentación susceptible de criterios de cuantificación automática.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</si>
</sst>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6" x14ac:knownFonts="1">
    <font>
      <sz val="11"/>
      <color theme="1"/>
      <name val="Aptos Narrow"/>
      <family val="2"/>
      <scheme val="minor"/>
    </font>
    <font>
      <sz val="11"/>
      <color rgb="FF242424"/>
      <name val="Segoe UI"/>
      <family val="2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42424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0"/>
      <color rgb="FF242424"/>
      <name val="Arial"/>
      <family val="2"/>
    </font>
    <font>
      <b/>
      <sz val="10"/>
      <color rgb="FFFF0000"/>
      <name val="Arial"/>
      <family val="2"/>
    </font>
    <font>
      <sz val="10"/>
      <color rgb="FF3B3B3B"/>
      <name val="Arial"/>
      <family val="2"/>
    </font>
    <font>
      <b/>
      <sz val="10"/>
      <color rgb="FF242424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0" borderId="0" xfId="0" applyFont="1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64" fontId="1" fillId="2" borderId="0" xfId="0" applyNumberFormat="1" applyFont="1" applyFill="1" applyAlignment="1">
      <alignment horizontal="right" vertical="center" wrapText="1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4" fillId="0" borderId="5" xfId="0" applyFont="1" applyBorder="1"/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8" fontId="5" fillId="0" borderId="1" xfId="0" applyNumberFormat="1" applyFont="1" applyBorder="1" applyAlignment="1">
      <alignment horizontal="center"/>
    </xf>
    <xf numFmtId="8" fontId="12" fillId="3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14" fillId="2" borderId="1" xfId="0" applyNumberFormat="1" applyFont="1" applyFill="1" applyBorder="1" applyAlignment="1">
      <alignment horizontal="center" vertical="center" wrapText="1"/>
    </xf>
    <xf numFmtId="8" fontId="15" fillId="0" borderId="1" xfId="0" applyNumberFormat="1" applyFont="1" applyBorder="1" applyAlignment="1">
      <alignment horizontal="center"/>
    </xf>
    <xf numFmtId="8" fontId="15" fillId="3" borderId="1" xfId="0" applyNumberFormat="1" applyFont="1" applyFill="1" applyBorder="1" applyAlignment="1">
      <alignment horizontal="center"/>
    </xf>
    <xf numFmtId="8" fontId="5" fillId="5" borderId="1" xfId="0" applyNumberFormat="1" applyFont="1" applyFill="1" applyBorder="1" applyAlignment="1">
      <alignment horizontal="center"/>
    </xf>
    <xf numFmtId="8" fontId="5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/>
    </xf>
    <xf numFmtId="1" fontId="5" fillId="5" borderId="1" xfId="0" applyNumberFormat="1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349250</xdr:colOff>
      <xdr:row>0</xdr:row>
      <xdr:rowOff>88899</xdr:rowOff>
    </xdr:from>
    <xdr:to>
      <xdr:col>0</xdr:col>
      <xdr:colOff>2733675</xdr:colOff>
      <xdr:row>0</xdr:row>
      <xdr:rowOff>590550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7D4F834A-ABD8-7278-9C65-16BBD966E5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9250" y="88899"/>
          <a:ext cx="2384425" cy="501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13C3-48E4-4C5F-919C-3C7B0358EE01}">
  <dimension ref="A1:M35"/>
  <sheetViews>
    <sheetView tabSelected="1" workbookViewId="0"/>
  </sheetViews>
  <sheetFormatPr baseColWidth="10" defaultColWidth="9" defaultRowHeight="14.5" x14ac:dyDescent="0.35"/>
  <cols>
    <col min="1" max="1" width="54.1796875" customWidth="1"/>
    <col min="2" max="3" width="15.7265625" style="4" customWidth="1"/>
    <col min="4" max="4" width="15.7265625" style="6" customWidth="1"/>
    <col min="5" max="5" width="15.7265625" style="4" customWidth="1"/>
    <col min="6" max="9" width="15.7265625" customWidth="1"/>
    <col min="10" max="10" width="15.7265625" style="7" customWidth="1"/>
    <col min="11" max="13" width="15.7265625" customWidth="1"/>
  </cols>
  <sheetData>
    <row r="1" spans="1:13" ht="60.75" customHeight="1" x14ac:dyDescent="0.35">
      <c r="A1" s="10"/>
      <c r="B1" s="11" t="s">
        <v>35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99" customHeight="1" x14ac:dyDescent="0.35">
      <c r="A2" s="13" t="s">
        <v>40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s="2" customFormat="1" ht="41" customHeight="1" x14ac:dyDescent="0.45">
      <c r="A3" s="11" t="s">
        <v>39</v>
      </c>
      <c r="B3" s="12"/>
      <c r="C3" s="12"/>
      <c r="D3" s="11"/>
      <c r="E3" s="12"/>
      <c r="F3" s="11" t="s">
        <v>38</v>
      </c>
      <c r="G3" s="12"/>
      <c r="H3" s="12"/>
      <c r="I3" s="11" t="s">
        <v>29</v>
      </c>
      <c r="J3" s="12"/>
      <c r="K3" s="12"/>
      <c r="L3" s="12"/>
      <c r="M3" s="15"/>
    </row>
    <row r="4" spans="1:13" ht="28" x14ac:dyDescent="0.35">
      <c r="A4" s="16" t="s">
        <v>0</v>
      </c>
      <c r="B4" s="16" t="s">
        <v>26</v>
      </c>
      <c r="C4" s="16" t="s">
        <v>27</v>
      </c>
      <c r="D4" s="17" t="s">
        <v>1</v>
      </c>
      <c r="E4" s="16" t="s">
        <v>25</v>
      </c>
      <c r="F4" s="16" t="s">
        <v>22</v>
      </c>
      <c r="G4" s="16" t="s">
        <v>23</v>
      </c>
      <c r="H4" s="16" t="s">
        <v>24</v>
      </c>
      <c r="I4" s="16" t="s">
        <v>30</v>
      </c>
      <c r="J4" s="16" t="s">
        <v>31</v>
      </c>
      <c r="K4" s="16" t="s">
        <v>22</v>
      </c>
      <c r="L4" s="16" t="s">
        <v>23</v>
      </c>
      <c r="M4" s="16" t="s">
        <v>24</v>
      </c>
    </row>
    <row r="5" spans="1:13" x14ac:dyDescent="0.35">
      <c r="A5" s="18" t="s">
        <v>21</v>
      </c>
      <c r="B5" s="22">
        <v>80600</v>
      </c>
      <c r="C5" s="38"/>
      <c r="D5" s="23">
        <v>442.49</v>
      </c>
      <c r="E5" s="24">
        <v>5</v>
      </c>
      <c r="F5" s="25">
        <f>D5*E5</f>
        <v>2212.4499999999998</v>
      </c>
      <c r="G5" s="25">
        <f>F5*21%</f>
        <v>464.61449999999996</v>
      </c>
      <c r="H5" s="25">
        <f>F5+G5</f>
        <v>2677.0645</v>
      </c>
      <c r="I5" s="36"/>
      <c r="J5" s="26" t="str">
        <f>IF(I5="","CUMPLIMENTAR",IF(I5&gt;D5,"ERROR","CORRECTO"))</f>
        <v>CUMPLIMENTAR</v>
      </c>
      <c r="K5" s="25">
        <f>E5*I5</f>
        <v>0</v>
      </c>
      <c r="L5" s="25">
        <f>K5*21%</f>
        <v>0</v>
      </c>
      <c r="M5" s="25">
        <f>K5+L5</f>
        <v>0</v>
      </c>
    </row>
    <row r="6" spans="1:13" x14ac:dyDescent="0.35">
      <c r="A6" s="20" t="s">
        <v>4</v>
      </c>
      <c r="B6" s="27">
        <v>90050</v>
      </c>
      <c r="C6" s="39"/>
      <c r="D6" s="28">
        <v>1100</v>
      </c>
      <c r="E6" s="27">
        <v>7</v>
      </c>
      <c r="F6" s="25">
        <f>D6*E6</f>
        <v>7700</v>
      </c>
      <c r="G6" s="25">
        <f t="shared" ref="G6:G28" si="0">F6*21%</f>
        <v>1617</v>
      </c>
      <c r="H6" s="25">
        <f t="shared" ref="H6:H28" si="1">F6+G6</f>
        <v>9317</v>
      </c>
      <c r="I6" s="36"/>
      <c r="J6" s="26" t="str">
        <f t="shared" ref="J6:J27" si="2">IF(I6="","CUMPLIMENTAR",IF(I6&gt;D6,"ERROR","CORRECTO"))</f>
        <v>CUMPLIMENTAR</v>
      </c>
      <c r="K6" s="25">
        <f t="shared" ref="K6:K28" si="3">E6*I6</f>
        <v>0</v>
      </c>
      <c r="L6" s="25">
        <f t="shared" ref="L6:L28" si="4">K6*21%</f>
        <v>0</v>
      </c>
      <c r="M6" s="25">
        <f t="shared" ref="M6:M28" si="5">K6+L6</f>
        <v>0</v>
      </c>
    </row>
    <row r="7" spans="1:13" x14ac:dyDescent="0.35">
      <c r="A7" s="18" t="s">
        <v>2</v>
      </c>
      <c r="B7" s="22">
        <v>90051</v>
      </c>
      <c r="C7" s="40"/>
      <c r="D7" s="29">
        <v>1686.82</v>
      </c>
      <c r="E7" s="22">
        <v>3</v>
      </c>
      <c r="F7" s="25">
        <f>D7*E7</f>
        <v>5060.46</v>
      </c>
      <c r="G7" s="25">
        <f t="shared" si="0"/>
        <v>1062.6966</v>
      </c>
      <c r="H7" s="25">
        <f t="shared" si="1"/>
        <v>6123.1566000000003</v>
      </c>
      <c r="I7" s="36"/>
      <c r="J7" s="26" t="str">
        <f t="shared" si="2"/>
        <v>CUMPLIMENTAR</v>
      </c>
      <c r="K7" s="25">
        <f t="shared" si="3"/>
        <v>0</v>
      </c>
      <c r="L7" s="25">
        <f t="shared" si="4"/>
        <v>0</v>
      </c>
      <c r="M7" s="25">
        <f t="shared" si="5"/>
        <v>0</v>
      </c>
    </row>
    <row r="8" spans="1:13" x14ac:dyDescent="0.35">
      <c r="A8" s="18" t="s">
        <v>3</v>
      </c>
      <c r="B8" s="22">
        <v>90052</v>
      </c>
      <c r="C8" s="40"/>
      <c r="D8" s="29">
        <v>2286.64</v>
      </c>
      <c r="E8" s="22">
        <v>3</v>
      </c>
      <c r="F8" s="25">
        <v>2948.4</v>
      </c>
      <c r="G8" s="25">
        <f t="shared" si="0"/>
        <v>619.16399999999999</v>
      </c>
      <c r="H8" s="25">
        <f t="shared" si="1"/>
        <v>3567.5640000000003</v>
      </c>
      <c r="I8" s="36"/>
      <c r="J8" s="26" t="str">
        <f t="shared" si="2"/>
        <v>CUMPLIMENTAR</v>
      </c>
      <c r="K8" s="25">
        <f t="shared" si="3"/>
        <v>0</v>
      </c>
      <c r="L8" s="25">
        <f t="shared" si="4"/>
        <v>0</v>
      </c>
      <c r="M8" s="25">
        <f t="shared" si="5"/>
        <v>0</v>
      </c>
    </row>
    <row r="9" spans="1:13" x14ac:dyDescent="0.35">
      <c r="A9" s="18" t="s">
        <v>6</v>
      </c>
      <c r="B9" s="22">
        <v>90054</v>
      </c>
      <c r="C9" s="41"/>
      <c r="D9" s="30">
        <v>478.78</v>
      </c>
      <c r="E9" s="22">
        <v>3</v>
      </c>
      <c r="F9" s="25">
        <f t="shared" ref="F9:F28" si="6">D9*E9</f>
        <v>1436.34</v>
      </c>
      <c r="G9" s="25">
        <f t="shared" si="0"/>
        <v>301.63139999999999</v>
      </c>
      <c r="H9" s="25">
        <f t="shared" si="1"/>
        <v>1737.9713999999999</v>
      </c>
      <c r="I9" s="36"/>
      <c r="J9" s="26" t="str">
        <f t="shared" si="2"/>
        <v>CUMPLIMENTAR</v>
      </c>
      <c r="K9" s="25">
        <f t="shared" si="3"/>
        <v>0</v>
      </c>
      <c r="L9" s="25">
        <f t="shared" si="4"/>
        <v>0</v>
      </c>
      <c r="M9" s="25">
        <f t="shared" si="5"/>
        <v>0</v>
      </c>
    </row>
    <row r="10" spans="1:13" x14ac:dyDescent="0.35">
      <c r="A10" s="18" t="s">
        <v>34</v>
      </c>
      <c r="B10" s="22">
        <v>90056</v>
      </c>
      <c r="C10" s="38"/>
      <c r="D10" s="30">
        <v>1777.85</v>
      </c>
      <c r="E10" s="22">
        <v>3</v>
      </c>
      <c r="F10" s="25">
        <f t="shared" si="6"/>
        <v>5333.5499999999993</v>
      </c>
      <c r="G10" s="25">
        <f t="shared" si="0"/>
        <v>1120.0454999999997</v>
      </c>
      <c r="H10" s="25">
        <f t="shared" si="1"/>
        <v>6453.5954999999994</v>
      </c>
      <c r="I10" s="36"/>
      <c r="J10" s="26" t="str">
        <f t="shared" si="2"/>
        <v>CUMPLIMENTAR</v>
      </c>
      <c r="K10" s="25">
        <f t="shared" si="3"/>
        <v>0</v>
      </c>
      <c r="L10" s="25">
        <f t="shared" si="4"/>
        <v>0</v>
      </c>
      <c r="M10" s="25">
        <f t="shared" si="5"/>
        <v>0</v>
      </c>
    </row>
    <row r="11" spans="1:13" x14ac:dyDescent="0.35">
      <c r="A11" s="18" t="s">
        <v>10</v>
      </c>
      <c r="B11" s="22">
        <v>90058</v>
      </c>
      <c r="C11" s="41"/>
      <c r="D11" s="30">
        <v>1497.6</v>
      </c>
      <c r="E11" s="22">
        <v>2</v>
      </c>
      <c r="F11" s="25">
        <f t="shared" si="6"/>
        <v>2995.2</v>
      </c>
      <c r="G11" s="25">
        <f t="shared" si="0"/>
        <v>628.99199999999996</v>
      </c>
      <c r="H11" s="25">
        <f t="shared" si="1"/>
        <v>3624.192</v>
      </c>
      <c r="I11" s="36"/>
      <c r="J11" s="26" t="str">
        <f t="shared" si="2"/>
        <v>CUMPLIMENTAR</v>
      </c>
      <c r="K11" s="25">
        <f t="shared" si="3"/>
        <v>0</v>
      </c>
      <c r="L11" s="25">
        <f t="shared" si="4"/>
        <v>0</v>
      </c>
      <c r="M11" s="25">
        <f t="shared" si="5"/>
        <v>0</v>
      </c>
    </row>
    <row r="12" spans="1:13" x14ac:dyDescent="0.35">
      <c r="A12" s="18" t="s">
        <v>13</v>
      </c>
      <c r="B12" s="22">
        <v>90061</v>
      </c>
      <c r="C12" s="38"/>
      <c r="D12" s="30">
        <v>135.16999999999999</v>
      </c>
      <c r="E12" s="22">
        <v>2</v>
      </c>
      <c r="F12" s="25">
        <f t="shared" si="6"/>
        <v>270.33999999999997</v>
      </c>
      <c r="G12" s="25">
        <f t="shared" si="0"/>
        <v>56.771399999999993</v>
      </c>
      <c r="H12" s="25">
        <f t="shared" si="1"/>
        <v>327.11139999999995</v>
      </c>
      <c r="I12" s="36"/>
      <c r="J12" s="26" t="str">
        <f t="shared" si="2"/>
        <v>CUMPLIMENTAR</v>
      </c>
      <c r="K12" s="25">
        <f t="shared" si="3"/>
        <v>0</v>
      </c>
      <c r="L12" s="25">
        <f t="shared" si="4"/>
        <v>0</v>
      </c>
      <c r="M12" s="25">
        <f t="shared" si="5"/>
        <v>0</v>
      </c>
    </row>
    <row r="13" spans="1:13" x14ac:dyDescent="0.35">
      <c r="A13" s="18" t="s">
        <v>14</v>
      </c>
      <c r="B13" s="22">
        <v>90062</v>
      </c>
      <c r="C13" s="38"/>
      <c r="D13" s="30">
        <v>166.54</v>
      </c>
      <c r="E13" s="22">
        <v>3</v>
      </c>
      <c r="F13" s="25">
        <f t="shared" si="6"/>
        <v>499.62</v>
      </c>
      <c r="G13" s="25">
        <f t="shared" si="0"/>
        <v>104.92019999999999</v>
      </c>
      <c r="H13" s="25">
        <f t="shared" si="1"/>
        <v>604.54020000000003</v>
      </c>
      <c r="I13" s="36"/>
      <c r="J13" s="26" t="str">
        <f t="shared" si="2"/>
        <v>CUMPLIMENTAR</v>
      </c>
      <c r="K13" s="25">
        <f t="shared" si="3"/>
        <v>0</v>
      </c>
      <c r="L13" s="25">
        <f t="shared" si="4"/>
        <v>0</v>
      </c>
      <c r="M13" s="25">
        <f t="shared" si="5"/>
        <v>0</v>
      </c>
    </row>
    <row r="14" spans="1:13" x14ac:dyDescent="0.35">
      <c r="A14" s="18" t="s">
        <v>16</v>
      </c>
      <c r="B14" s="22">
        <v>90064</v>
      </c>
      <c r="C14" s="38"/>
      <c r="D14" s="30">
        <v>12.31</v>
      </c>
      <c r="E14" s="22">
        <v>3</v>
      </c>
      <c r="F14" s="25">
        <f t="shared" si="6"/>
        <v>36.93</v>
      </c>
      <c r="G14" s="25">
        <f t="shared" si="0"/>
        <v>7.7553000000000001</v>
      </c>
      <c r="H14" s="25">
        <f t="shared" si="1"/>
        <v>44.685299999999998</v>
      </c>
      <c r="I14" s="36"/>
      <c r="J14" s="26" t="str">
        <f t="shared" si="2"/>
        <v>CUMPLIMENTAR</v>
      </c>
      <c r="K14" s="25">
        <f t="shared" si="3"/>
        <v>0</v>
      </c>
      <c r="L14" s="25">
        <f t="shared" si="4"/>
        <v>0</v>
      </c>
      <c r="M14" s="25">
        <f t="shared" si="5"/>
        <v>0</v>
      </c>
    </row>
    <row r="15" spans="1:13" x14ac:dyDescent="0.35">
      <c r="A15" s="18" t="s">
        <v>17</v>
      </c>
      <c r="B15" s="22">
        <v>90065</v>
      </c>
      <c r="C15" s="38"/>
      <c r="D15" s="30">
        <v>19.760000000000002</v>
      </c>
      <c r="E15" s="22">
        <v>3</v>
      </c>
      <c r="F15" s="25">
        <f t="shared" si="6"/>
        <v>59.28</v>
      </c>
      <c r="G15" s="25">
        <f t="shared" si="0"/>
        <v>12.4488</v>
      </c>
      <c r="H15" s="25">
        <f t="shared" si="1"/>
        <v>71.728800000000007</v>
      </c>
      <c r="I15" s="36"/>
      <c r="J15" s="26" t="str">
        <f t="shared" si="2"/>
        <v>CUMPLIMENTAR</v>
      </c>
      <c r="K15" s="25">
        <f t="shared" si="3"/>
        <v>0</v>
      </c>
      <c r="L15" s="25">
        <f t="shared" si="4"/>
        <v>0</v>
      </c>
      <c r="M15" s="25">
        <f t="shared" si="5"/>
        <v>0</v>
      </c>
    </row>
    <row r="16" spans="1:13" x14ac:dyDescent="0.35">
      <c r="A16" s="18" t="s">
        <v>18</v>
      </c>
      <c r="B16" s="22">
        <v>90066</v>
      </c>
      <c r="C16" s="38"/>
      <c r="D16" s="23">
        <v>28.02</v>
      </c>
      <c r="E16" s="22">
        <v>3</v>
      </c>
      <c r="F16" s="25">
        <f t="shared" si="6"/>
        <v>84.06</v>
      </c>
      <c r="G16" s="25">
        <f t="shared" si="0"/>
        <v>17.6526</v>
      </c>
      <c r="H16" s="25">
        <f t="shared" si="1"/>
        <v>101.71260000000001</v>
      </c>
      <c r="I16" s="36"/>
      <c r="J16" s="26" t="str">
        <f t="shared" si="2"/>
        <v>CUMPLIMENTAR</v>
      </c>
      <c r="K16" s="25">
        <f t="shared" si="3"/>
        <v>0</v>
      </c>
      <c r="L16" s="25">
        <f t="shared" si="4"/>
        <v>0</v>
      </c>
      <c r="M16" s="25">
        <f t="shared" si="5"/>
        <v>0</v>
      </c>
    </row>
    <row r="17" spans="1:13" x14ac:dyDescent="0.35">
      <c r="A17" s="18" t="s">
        <v>19</v>
      </c>
      <c r="B17" s="22">
        <v>90067</v>
      </c>
      <c r="C17" s="38"/>
      <c r="D17" s="23">
        <v>35.450000000000003</v>
      </c>
      <c r="E17" s="22">
        <v>3</v>
      </c>
      <c r="F17" s="25">
        <f t="shared" si="6"/>
        <v>106.35000000000001</v>
      </c>
      <c r="G17" s="25">
        <f t="shared" si="0"/>
        <v>22.333500000000001</v>
      </c>
      <c r="H17" s="25">
        <f t="shared" si="1"/>
        <v>128.68350000000001</v>
      </c>
      <c r="I17" s="36"/>
      <c r="J17" s="26" t="str">
        <f t="shared" si="2"/>
        <v>CUMPLIMENTAR</v>
      </c>
      <c r="K17" s="25">
        <f t="shared" si="3"/>
        <v>0</v>
      </c>
      <c r="L17" s="25">
        <f t="shared" si="4"/>
        <v>0</v>
      </c>
      <c r="M17" s="25">
        <f t="shared" si="5"/>
        <v>0</v>
      </c>
    </row>
    <row r="18" spans="1:13" x14ac:dyDescent="0.35">
      <c r="A18" s="18" t="s">
        <v>20</v>
      </c>
      <c r="B18" s="22">
        <v>90068</v>
      </c>
      <c r="C18" s="42"/>
      <c r="D18" s="23">
        <v>12.07</v>
      </c>
      <c r="E18" s="22">
        <v>3</v>
      </c>
      <c r="F18" s="25">
        <f t="shared" si="6"/>
        <v>36.21</v>
      </c>
      <c r="G18" s="25">
        <f t="shared" si="0"/>
        <v>7.6040999999999999</v>
      </c>
      <c r="H18" s="25">
        <f t="shared" si="1"/>
        <v>43.814100000000003</v>
      </c>
      <c r="I18" s="36"/>
      <c r="J18" s="26" t="str">
        <f t="shared" si="2"/>
        <v>CUMPLIMENTAR</v>
      </c>
      <c r="K18" s="25">
        <f t="shared" si="3"/>
        <v>0</v>
      </c>
      <c r="L18" s="25">
        <f t="shared" si="4"/>
        <v>0</v>
      </c>
      <c r="M18" s="25">
        <f t="shared" si="5"/>
        <v>0</v>
      </c>
    </row>
    <row r="19" spans="1:13" x14ac:dyDescent="0.35">
      <c r="A19" s="18" t="s">
        <v>28</v>
      </c>
      <c r="B19" s="22">
        <v>90069</v>
      </c>
      <c r="C19" s="38"/>
      <c r="D19" s="30">
        <v>259.24</v>
      </c>
      <c r="E19" s="22">
        <v>3</v>
      </c>
      <c r="F19" s="25">
        <f t="shared" si="6"/>
        <v>777.72</v>
      </c>
      <c r="G19" s="25">
        <f t="shared" si="0"/>
        <v>163.3212</v>
      </c>
      <c r="H19" s="25">
        <f t="shared" si="1"/>
        <v>941.0412</v>
      </c>
      <c r="I19" s="36"/>
      <c r="J19" s="26" t="str">
        <f t="shared" si="2"/>
        <v>CUMPLIMENTAR</v>
      </c>
      <c r="K19" s="25">
        <f t="shared" si="3"/>
        <v>0</v>
      </c>
      <c r="L19" s="25">
        <f t="shared" si="4"/>
        <v>0</v>
      </c>
      <c r="M19" s="25">
        <f t="shared" si="5"/>
        <v>0</v>
      </c>
    </row>
    <row r="20" spans="1:13" x14ac:dyDescent="0.35">
      <c r="A20" s="18" t="s">
        <v>9</v>
      </c>
      <c r="B20" s="22">
        <v>90071</v>
      </c>
      <c r="C20" s="38"/>
      <c r="D20" s="30">
        <v>5868.87</v>
      </c>
      <c r="E20" s="22">
        <v>2</v>
      </c>
      <c r="F20" s="25">
        <f t="shared" si="6"/>
        <v>11737.74</v>
      </c>
      <c r="G20" s="25">
        <f t="shared" si="0"/>
        <v>2464.9254000000001</v>
      </c>
      <c r="H20" s="25">
        <f t="shared" si="1"/>
        <v>14202.6654</v>
      </c>
      <c r="I20" s="36"/>
      <c r="J20" s="26" t="str">
        <f t="shared" si="2"/>
        <v>CUMPLIMENTAR</v>
      </c>
      <c r="K20" s="25">
        <f t="shared" si="3"/>
        <v>0</v>
      </c>
      <c r="L20" s="25">
        <f t="shared" si="4"/>
        <v>0</v>
      </c>
      <c r="M20" s="25">
        <f t="shared" si="5"/>
        <v>0</v>
      </c>
    </row>
    <row r="21" spans="1:13" ht="28" x14ac:dyDescent="0.35">
      <c r="A21" s="18" t="s">
        <v>37</v>
      </c>
      <c r="B21" s="22">
        <v>90072</v>
      </c>
      <c r="C21" s="38"/>
      <c r="D21" s="30">
        <v>530.66</v>
      </c>
      <c r="E21" s="22">
        <v>4</v>
      </c>
      <c r="F21" s="31">
        <f t="shared" ref="F21" si="7">D21*E21</f>
        <v>2122.64</v>
      </c>
      <c r="G21" s="31">
        <f t="shared" ref="G21" si="8">F21*21%</f>
        <v>445.75439999999998</v>
      </c>
      <c r="H21" s="31">
        <f t="shared" ref="H21" si="9">F21+G21</f>
        <v>2568.3943999999997</v>
      </c>
      <c r="I21" s="37"/>
      <c r="J21" s="26" t="str">
        <f t="shared" si="2"/>
        <v>CUMPLIMENTAR</v>
      </c>
      <c r="K21" s="31">
        <f t="shared" ref="K21" si="10">E21*I21</f>
        <v>0</v>
      </c>
      <c r="L21" s="31">
        <f t="shared" ref="L21" si="11">K21*21%</f>
        <v>0</v>
      </c>
      <c r="M21" s="31">
        <f t="shared" ref="M21" si="12">K21+L21</f>
        <v>0</v>
      </c>
    </row>
    <row r="22" spans="1:13" x14ac:dyDescent="0.35">
      <c r="A22" s="18" t="s">
        <v>11</v>
      </c>
      <c r="B22" s="22">
        <v>90073</v>
      </c>
      <c r="C22" s="41"/>
      <c r="D22" s="30">
        <v>266.38</v>
      </c>
      <c r="E22" s="22">
        <v>6</v>
      </c>
      <c r="F22" s="25">
        <f t="shared" si="6"/>
        <v>1598.28</v>
      </c>
      <c r="G22" s="25">
        <f t="shared" si="0"/>
        <v>335.6388</v>
      </c>
      <c r="H22" s="25">
        <f t="shared" si="1"/>
        <v>1933.9187999999999</v>
      </c>
      <c r="I22" s="36"/>
      <c r="J22" s="26" t="str">
        <f t="shared" si="2"/>
        <v>CUMPLIMENTAR</v>
      </c>
      <c r="K22" s="25">
        <f t="shared" si="3"/>
        <v>0</v>
      </c>
      <c r="L22" s="25">
        <f t="shared" si="4"/>
        <v>0</v>
      </c>
      <c r="M22" s="25">
        <f t="shared" si="5"/>
        <v>0</v>
      </c>
    </row>
    <row r="23" spans="1:13" x14ac:dyDescent="0.35">
      <c r="A23" s="18" t="s">
        <v>7</v>
      </c>
      <c r="B23" s="22">
        <v>90083</v>
      </c>
      <c r="C23" s="41"/>
      <c r="D23" s="30">
        <v>821.99</v>
      </c>
      <c r="E23" s="22">
        <v>4</v>
      </c>
      <c r="F23" s="25">
        <f t="shared" si="6"/>
        <v>3287.96</v>
      </c>
      <c r="G23" s="25">
        <f t="shared" si="0"/>
        <v>690.47159999999997</v>
      </c>
      <c r="H23" s="25">
        <f t="shared" si="1"/>
        <v>3978.4315999999999</v>
      </c>
      <c r="I23" s="36"/>
      <c r="J23" s="26" t="str">
        <f t="shared" si="2"/>
        <v>CUMPLIMENTAR</v>
      </c>
      <c r="K23" s="25">
        <f t="shared" si="3"/>
        <v>0</v>
      </c>
      <c r="L23" s="25">
        <f t="shared" si="4"/>
        <v>0</v>
      </c>
      <c r="M23" s="25">
        <f t="shared" si="5"/>
        <v>0</v>
      </c>
    </row>
    <row r="24" spans="1:13" x14ac:dyDescent="0.35">
      <c r="A24" s="18" t="s">
        <v>5</v>
      </c>
      <c r="B24" s="22">
        <v>90099</v>
      </c>
      <c r="C24" s="38"/>
      <c r="D24" s="30">
        <v>122.44</v>
      </c>
      <c r="E24" s="22">
        <v>8</v>
      </c>
      <c r="F24" s="25">
        <f t="shared" si="6"/>
        <v>979.52</v>
      </c>
      <c r="G24" s="25">
        <f t="shared" si="0"/>
        <v>205.69919999999999</v>
      </c>
      <c r="H24" s="25">
        <f t="shared" si="1"/>
        <v>1185.2192</v>
      </c>
      <c r="I24" s="36"/>
      <c r="J24" s="26" t="str">
        <f t="shared" si="2"/>
        <v>CUMPLIMENTAR</v>
      </c>
      <c r="K24" s="25">
        <f t="shared" si="3"/>
        <v>0</v>
      </c>
      <c r="L24" s="25">
        <f t="shared" si="4"/>
        <v>0</v>
      </c>
      <c r="M24" s="25">
        <f t="shared" si="5"/>
        <v>0</v>
      </c>
    </row>
    <row r="25" spans="1:13" x14ac:dyDescent="0.35">
      <c r="A25" s="18" t="s">
        <v>12</v>
      </c>
      <c r="B25" s="22">
        <v>90252</v>
      </c>
      <c r="C25" s="41"/>
      <c r="D25" s="30">
        <v>136.38</v>
      </c>
      <c r="E25" s="22">
        <v>3</v>
      </c>
      <c r="F25" s="25">
        <f t="shared" si="6"/>
        <v>409.14</v>
      </c>
      <c r="G25" s="25">
        <f t="shared" si="0"/>
        <v>85.919399999999996</v>
      </c>
      <c r="H25" s="25">
        <f t="shared" si="1"/>
        <v>495.05939999999998</v>
      </c>
      <c r="I25" s="36"/>
      <c r="J25" s="26" t="str">
        <f t="shared" si="2"/>
        <v>CUMPLIMENTAR</v>
      </c>
      <c r="K25" s="25">
        <f t="shared" si="3"/>
        <v>0</v>
      </c>
      <c r="L25" s="25">
        <f t="shared" si="4"/>
        <v>0</v>
      </c>
      <c r="M25" s="25">
        <f t="shared" si="5"/>
        <v>0</v>
      </c>
    </row>
    <row r="26" spans="1:13" x14ac:dyDescent="0.35">
      <c r="A26" s="18" t="s">
        <v>8</v>
      </c>
      <c r="B26" s="22">
        <v>99005</v>
      </c>
      <c r="C26" s="38"/>
      <c r="D26" s="30">
        <v>132.56</v>
      </c>
      <c r="E26" s="22">
        <v>3</v>
      </c>
      <c r="F26" s="25">
        <f t="shared" si="6"/>
        <v>397.68</v>
      </c>
      <c r="G26" s="25">
        <f t="shared" si="0"/>
        <v>83.512799999999999</v>
      </c>
      <c r="H26" s="25">
        <f t="shared" si="1"/>
        <v>481.19280000000003</v>
      </c>
      <c r="I26" s="36"/>
      <c r="J26" s="26" t="str">
        <f t="shared" si="2"/>
        <v>CUMPLIMENTAR</v>
      </c>
      <c r="K26" s="25">
        <f t="shared" si="3"/>
        <v>0</v>
      </c>
      <c r="L26" s="25">
        <f t="shared" si="4"/>
        <v>0</v>
      </c>
      <c r="M26" s="25">
        <f t="shared" si="5"/>
        <v>0</v>
      </c>
    </row>
    <row r="27" spans="1:13" x14ac:dyDescent="0.35">
      <c r="A27" s="18" t="s">
        <v>15</v>
      </c>
      <c r="B27" s="22">
        <v>99006</v>
      </c>
      <c r="C27" s="38"/>
      <c r="D27" s="30">
        <v>8.18</v>
      </c>
      <c r="E27" s="22">
        <v>3</v>
      </c>
      <c r="F27" s="25">
        <f t="shared" si="6"/>
        <v>24.54</v>
      </c>
      <c r="G27" s="25">
        <f t="shared" si="0"/>
        <v>5.1533999999999995</v>
      </c>
      <c r="H27" s="25">
        <f t="shared" si="1"/>
        <v>29.693399999999997</v>
      </c>
      <c r="I27" s="36"/>
      <c r="J27" s="26" t="str">
        <f t="shared" si="2"/>
        <v>CUMPLIMENTAR</v>
      </c>
      <c r="K27" s="25">
        <f t="shared" si="3"/>
        <v>0</v>
      </c>
      <c r="L27" s="25">
        <f t="shared" si="4"/>
        <v>0</v>
      </c>
      <c r="M27" s="25">
        <f t="shared" si="5"/>
        <v>0</v>
      </c>
    </row>
    <row r="28" spans="1:13" s="7" customFormat="1" ht="28" x14ac:dyDescent="0.35">
      <c r="A28" s="21" t="s">
        <v>36</v>
      </c>
      <c r="B28" s="22"/>
      <c r="C28" s="22"/>
      <c r="D28" s="23">
        <v>10000</v>
      </c>
      <c r="E28" s="32">
        <v>1</v>
      </c>
      <c r="F28" s="31">
        <f t="shared" si="6"/>
        <v>10000</v>
      </c>
      <c r="G28" s="31">
        <f t="shared" si="0"/>
        <v>2100</v>
      </c>
      <c r="H28" s="31">
        <f t="shared" si="1"/>
        <v>12100</v>
      </c>
      <c r="I28" s="37"/>
      <c r="J28" s="26" t="str">
        <f>IF(I28="","CUMPLIMENTAR",IF(I28&gt;D28,"ERROR","CORRECTO"))</f>
        <v>CUMPLIMENTAR</v>
      </c>
      <c r="K28" s="31">
        <f t="shared" si="3"/>
        <v>0</v>
      </c>
      <c r="L28" s="31">
        <f t="shared" si="4"/>
        <v>0</v>
      </c>
      <c r="M28" s="31">
        <f t="shared" si="5"/>
        <v>0</v>
      </c>
    </row>
    <row r="29" spans="1:13" x14ac:dyDescent="0.35">
      <c r="A29" s="19"/>
      <c r="B29" s="22"/>
      <c r="C29" s="22"/>
      <c r="D29" s="33"/>
      <c r="E29" s="24"/>
      <c r="F29" s="34">
        <f>SUM(F5:F28)</f>
        <v>60114.409999999996</v>
      </c>
      <c r="G29" s="34">
        <f>SUM(G5:G28)</f>
        <v>12624.026099999999</v>
      </c>
      <c r="H29" s="34">
        <f>SUM(H5:H28)</f>
        <v>72738.436099999992</v>
      </c>
      <c r="I29" s="35"/>
      <c r="J29" s="26"/>
      <c r="K29" s="34">
        <f>SUM(K5:K28)</f>
        <v>0</v>
      </c>
      <c r="L29" s="34">
        <f>SUM(L5:L28)</f>
        <v>0</v>
      </c>
      <c r="M29" s="34">
        <f>SUM(M5:M28)</f>
        <v>0</v>
      </c>
    </row>
    <row r="30" spans="1:13" ht="16.5" x14ac:dyDescent="0.35">
      <c r="A30" s="1"/>
      <c r="B30" s="3"/>
      <c r="C30" s="3"/>
      <c r="D30" s="5"/>
      <c r="E30" s="3"/>
    </row>
    <row r="31" spans="1:13" ht="15" customHeight="1" x14ac:dyDescent="0.35">
      <c r="A31" s="8" t="s">
        <v>32</v>
      </c>
      <c r="B31" s="8"/>
      <c r="C31" s="8"/>
      <c r="D31" s="8"/>
      <c r="E31" s="8"/>
      <c r="F31" s="8"/>
      <c r="G31" s="8"/>
      <c r="H31" s="8"/>
      <c r="I31" s="8"/>
      <c r="J31" s="9" t="s">
        <v>33</v>
      </c>
      <c r="K31" s="9"/>
      <c r="L31" s="9"/>
      <c r="M31" s="9"/>
    </row>
    <row r="32" spans="1:13" x14ac:dyDescent="0.35">
      <c r="A32" s="8"/>
      <c r="B32" s="8"/>
      <c r="C32" s="8"/>
      <c r="D32" s="8"/>
      <c r="E32" s="8"/>
      <c r="F32" s="8"/>
      <c r="G32" s="8"/>
      <c r="H32" s="8"/>
      <c r="I32" s="8"/>
      <c r="J32" s="9"/>
      <c r="K32" s="9"/>
      <c r="L32" s="9"/>
      <c r="M32" s="9"/>
    </row>
    <row r="33" spans="1:13" x14ac:dyDescent="0.35">
      <c r="A33" s="8"/>
      <c r="B33" s="8"/>
      <c r="C33" s="8"/>
      <c r="D33" s="8"/>
      <c r="E33" s="8"/>
      <c r="F33" s="8"/>
      <c r="G33" s="8"/>
      <c r="H33" s="8"/>
      <c r="I33" s="8"/>
      <c r="J33" s="9"/>
      <c r="K33" s="9"/>
      <c r="L33" s="9"/>
      <c r="M33" s="9"/>
    </row>
    <row r="34" spans="1:13" x14ac:dyDescent="0.35">
      <c r="A34" s="8"/>
      <c r="B34" s="8"/>
      <c r="C34" s="8"/>
      <c r="D34" s="8"/>
      <c r="E34" s="8"/>
      <c r="F34" s="8"/>
      <c r="G34" s="8"/>
      <c r="H34" s="8"/>
      <c r="I34" s="8"/>
      <c r="J34" s="9"/>
      <c r="K34" s="9"/>
      <c r="L34" s="9"/>
      <c r="M34" s="9"/>
    </row>
    <row r="35" spans="1:13" x14ac:dyDescent="0.35">
      <c r="A35" s="8"/>
      <c r="B35" s="8"/>
      <c r="C35" s="8"/>
      <c r="D35" s="8"/>
      <c r="E35" s="8"/>
      <c r="F35" s="8"/>
      <c r="G35" s="8"/>
      <c r="H35" s="8"/>
      <c r="I35" s="8"/>
      <c r="J35" s="9"/>
      <c r="K35" s="9"/>
      <c r="L35" s="9"/>
      <c r="M35" s="9"/>
    </row>
  </sheetData>
  <protectedRanges>
    <protectedRange sqref="A2" name="Interval2_1_1"/>
    <protectedRange sqref="A2" name="Interval3_1_1"/>
  </protectedRanges>
  <sortState xmlns:xlrd2="http://schemas.microsoft.com/office/spreadsheetml/2017/richdata2" ref="A5:H29">
    <sortCondition ref="B5:B29"/>
  </sortState>
  <mergeCells count="8">
    <mergeCell ref="B1:M1"/>
    <mergeCell ref="A2:M2"/>
    <mergeCell ref="A31:I35"/>
    <mergeCell ref="J31:M35"/>
    <mergeCell ref="F3:H3"/>
    <mergeCell ref="I3:M3"/>
    <mergeCell ref="A3:C3"/>
    <mergeCell ref="D3:E3"/>
  </mergeCells>
  <conditionalFormatting sqref="D5">
    <cfRule type="cellIs" dxfId="0" priority="1" operator="equal">
      <formula>"NO SE VENDE"</formula>
    </cfRule>
  </conditionalFormatting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MUTUA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De Pablo Alzugaray, Arturo</cp:lastModifiedBy>
  <cp:lastPrinted>2026-07-28T07:30:43Z</cp:lastPrinted>
  <dcterms:created xsi:type="dcterms:W3CDTF">2026-07-15T15:20:34Z</dcterms:created>
  <dcterms:modified xsi:type="dcterms:W3CDTF">2026-10-21T07:40:48Z</dcterms:modified>
</cp:coreProperties>
</file>