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cn\usuaris\A_Sanitaria\2 PROVEEDORES\_LOTES\2026\LOTES HOSPITALARIO\Hospitalario Alcantarilla_Lorca\Enviado\"/>
    </mc:Choice>
  </mc:AlternateContent>
  <xr:revisionPtr revIDLastSave="0" documentId="13_ncr:1_{4C769605-96F4-43A8-882A-DFCC53753EAD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Lote 1 Alcantarilla" sheetId="1" r:id="rId1"/>
    <sheet name="Lote 2 Lorc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2" l="1"/>
  <c r="F6" i="2"/>
  <c r="F7" i="2"/>
  <c r="F8" i="2"/>
  <c r="F9" i="2"/>
  <c r="F10" i="2"/>
  <c r="F11" i="2"/>
  <c r="E5" i="2"/>
  <c r="E6" i="2"/>
  <c r="E7" i="2"/>
  <c r="E8" i="2"/>
  <c r="E9" i="2"/>
  <c r="E10" i="2"/>
  <c r="E11" i="2"/>
  <c r="F56" i="1"/>
  <c r="F57" i="1"/>
  <c r="F58" i="1"/>
  <c r="F59" i="1"/>
  <c r="F60" i="1"/>
  <c r="E56" i="1"/>
  <c r="E57" i="1"/>
  <c r="E58" i="1"/>
  <c r="E59" i="1"/>
  <c r="E60" i="1"/>
  <c r="E61" i="1"/>
  <c r="E62" i="1"/>
  <c r="E63" i="1"/>
  <c r="E55" i="1"/>
  <c r="F45" i="1"/>
  <c r="F46" i="1"/>
  <c r="F47" i="1"/>
  <c r="F48" i="1"/>
  <c r="F49" i="1"/>
  <c r="F50" i="1"/>
  <c r="F51" i="1"/>
  <c r="F52" i="1"/>
  <c r="E45" i="1"/>
  <c r="E46" i="1"/>
  <c r="E47" i="1"/>
  <c r="E48" i="1"/>
  <c r="E49" i="1"/>
  <c r="E50" i="1"/>
  <c r="E51" i="1"/>
  <c r="E52" i="1"/>
  <c r="E44" i="1"/>
  <c r="E34" i="1"/>
  <c r="E35" i="1"/>
  <c r="E36" i="1"/>
  <c r="E37" i="1"/>
  <c r="E38" i="1"/>
  <c r="E39" i="1"/>
  <c r="E40" i="1"/>
  <c r="E41" i="1"/>
  <c r="E33" i="1"/>
  <c r="E23" i="1"/>
  <c r="E24" i="1"/>
  <c r="E25" i="1"/>
  <c r="E26" i="1"/>
  <c r="E27" i="1"/>
  <c r="E28" i="1"/>
  <c r="E29" i="1"/>
  <c r="E30" i="1"/>
  <c r="E22" i="1"/>
  <c r="E18" i="1"/>
  <c r="E19" i="1"/>
  <c r="E17" i="1"/>
  <c r="E14" i="1"/>
  <c r="E15" i="1"/>
  <c r="E13" i="1"/>
  <c r="E5" i="1"/>
  <c r="E6" i="1"/>
  <c r="E7" i="1"/>
  <c r="E8" i="1"/>
  <c r="E9" i="1"/>
  <c r="E10" i="1"/>
  <c r="E11" i="1"/>
  <c r="E4" i="1"/>
  <c r="E4" i="2"/>
  <c r="F6" i="1"/>
  <c r="F5" i="1"/>
  <c r="F4" i="1"/>
  <c r="F25" i="1"/>
  <c r="F26" i="1"/>
  <c r="F27" i="1"/>
  <c r="F28" i="1"/>
  <c r="F29" i="1"/>
  <c r="F30" i="1"/>
  <c r="F31" i="1"/>
  <c r="F24" i="1"/>
  <c r="F40" i="1"/>
  <c r="F41" i="1"/>
  <c r="F42" i="1"/>
  <c r="F44" i="1"/>
  <c r="F39" i="1"/>
  <c r="F55" i="1"/>
  <c r="F63" i="1"/>
  <c r="F62" i="1"/>
  <c r="F61" i="1"/>
  <c r="F4" i="2"/>
  <c r="E12" i="2" l="1"/>
  <c r="E14" i="2" s="1"/>
  <c r="E67" i="1"/>
  <c r="F7" i="1"/>
  <c r="F8" i="1"/>
  <c r="F9" i="1"/>
  <c r="F10" i="1"/>
  <c r="F11" i="1"/>
</calcChain>
</file>

<file path=xl/sharedStrings.xml><?xml version="1.0" encoding="utf-8"?>
<sst xmlns="http://schemas.openxmlformats.org/spreadsheetml/2006/main" count="110" uniqueCount="78">
  <si>
    <t xml:space="preserve"> Ud.</t>
  </si>
  <si>
    <t>ECOGRAFIA</t>
  </si>
  <si>
    <t>TAC</t>
  </si>
  <si>
    <t>ELECTROMIOGRAMA</t>
  </si>
  <si>
    <t>TOTAL</t>
  </si>
  <si>
    <t>PRECIO OFERTADO</t>
  </si>
  <si>
    <t>TOTAL ANUAL</t>
  </si>
  <si>
    <t>(Firma y sello del licitador)</t>
  </si>
  <si>
    <t>Y para que conste y surta los efectos oportunos, se expide y firma la presente  declaración, en ……………....…………… a ………de ……............................ de …………………</t>
  </si>
  <si>
    <t>DESCRIPCIÓN</t>
  </si>
  <si>
    <t>D/Dª…………………………………………………………………………………………………………..……….................con D.N.I. nº  ………….....…………………......, actuando en su propio nombre y derecho, o en representación de la empresa ................................................. …………………………………………………………, con domicilio profesional en c/………………………..………….……………........ nº ……. y N.I.F……………………….…………….en su calidad de ........................................................................................................................................
PRIMERO. – Que al objeto de cumplimentar las condiciones de los pliegos para la licitación del Expediente de Contratación nº …………………………......…………….. y referente al servicio/suministro de ………………………....................... ………………………………………… presenta la siguiente proposición económica, que incluye documentación susceptible de criterios de cuantificación automática</t>
  </si>
  <si>
    <t>PRECIO MÁX LICITACIÓN</t>
  </si>
  <si>
    <t>ANEXO I - PROPOSICIÓN ECONÓMICA- SERVICIO DE URGENCIAS HOSPITALARIAS, PRUEBAS DIAGNÓSTICAS Y CIRUGÍA TRAUMATOLÓGICA PROGRAMADA EN EL MUNICIPIO DE ALCANTARILLA (PROVINCIA DE MURCIA) PARA MUTUA INTERCOMARCAL MUTUA COLABORADORA DE LA
SEGURIDAD SOCIAL NÚMERO 39.</t>
  </si>
  <si>
    <t>URGENCIA FORFAIT</t>
  </si>
  <si>
    <t>CONSULTAS ESPECIALISTAS</t>
  </si>
  <si>
    <t>RADIOGRAFIA PEQUEÑA/PARTE DEL CUERPO/IMPORTE (SEGUNDAS PROYECIONES 50%)</t>
  </si>
  <si>
    <t>CURA PEQUEÑA</t>
  </si>
  <si>
    <t>CURA MEDIANA</t>
  </si>
  <si>
    <t>CURA GRANDE</t>
  </si>
  <si>
    <t>RESONANCIA MAGNETICA</t>
  </si>
  <si>
    <t>ESTANCIA HOSPITAL DE DIA</t>
  </si>
  <si>
    <t xml:space="preserve">URGENCIAS </t>
  </si>
  <si>
    <t>ELECTROCARDIOGRAMA</t>
  </si>
  <si>
    <t>Y para que conste y surta los efectos oportunos, se expide y firma la presente  declaración, en ……………....…………… a ………de ……............................ de ……………</t>
  </si>
  <si>
    <t>FORFAIT PREOPERATORIO RX Torax + EKG + Informe médico + perfil analítico el cual debe ser coincidente con el código 24.9, que enumeramos más abajo</t>
  </si>
  <si>
    <t>REHABILITACIÓN NEUROLOGICA</t>
  </si>
  <si>
    <t>PRUEBAS DIAGNOSTICAS</t>
  </si>
  <si>
    <t>ESTANCIAS Y MATERIAL</t>
  </si>
  <si>
    <t>MATERIAL DE CURA Y MATERIAL DE OSTEOSINTESIS</t>
  </si>
  <si>
    <t>ESTANCIA HOSPITALARIA EN PLANTA (incluye material de cura y medicación, gastos médicos, laboratorio simple, pruebas diagnósticas excepto RMN y tac)</t>
  </si>
  <si>
    <t>**Tanto el importe de material de cura como el importe de material de osteosíntesis no se tendrá en cuenta para el cálculo económico.</t>
  </si>
  <si>
    <t xml:space="preserve">HONORARIOS MEDICOS QUIRURGICOS </t>
  </si>
  <si>
    <t>CIRUJANO GRUPO 00</t>
  </si>
  <si>
    <t>CIRUJANO GRUPO 01</t>
  </si>
  <si>
    <t>CIRUJANO GRUPO 02</t>
  </si>
  <si>
    <t>CIRUJANO GRUPO 03</t>
  </si>
  <si>
    <t>CIRUJANO GRUPO 04</t>
  </si>
  <si>
    <t>CIRUJANO GRUPO 05</t>
  </si>
  <si>
    <t>CIRUJANO GRUPO 06</t>
  </si>
  <si>
    <t>CIRUJANO GRUPO 07</t>
  </si>
  <si>
    <t>CIRUJANO GRUPO 08</t>
  </si>
  <si>
    <t>HONORARIOS AYUDANTIA</t>
  </si>
  <si>
    <t>AYUDANTES GRUPO 00</t>
  </si>
  <si>
    <t>AYUDANTES GRUPO 01</t>
  </si>
  <si>
    <t>AYUDANTES GRUPO 02</t>
  </si>
  <si>
    <t>AYUDANTES GRUPO 03</t>
  </si>
  <si>
    <t>AYUDANTES GRUPO 04</t>
  </si>
  <si>
    <t>AYUDANTES GRUPO 05</t>
  </si>
  <si>
    <t>AYUDANTES GRUPO 06</t>
  </si>
  <si>
    <t>AYUDANTES GRUPO 07</t>
  </si>
  <si>
    <t>AYUDANTES GRUPO 08</t>
  </si>
  <si>
    <t>HONORARIOS ANESTESISTA</t>
  </si>
  <si>
    <t>ANESTESISTA GRUPO 00</t>
  </si>
  <si>
    <t>ANESTESISTA GRUPO 01</t>
  </si>
  <si>
    <t>ANESTESISTA GRUPO 02</t>
  </si>
  <si>
    <t>ANESTESISTA GRUPO 03</t>
  </si>
  <si>
    <t>ANESTESISTA GRUPO 04</t>
  </si>
  <si>
    <t>ANESTESISTA GRUPO 05</t>
  </si>
  <si>
    <t>ANESTESISTA GRUPO 06</t>
  </si>
  <si>
    <t>ANESTESISTA GRUPO 07</t>
  </si>
  <si>
    <t>ANESTESISTA GRUPO 08</t>
  </si>
  <si>
    <t>DERECHOS DE QUIROFANO</t>
  </si>
  <si>
    <t>QX - HOSPITALIZACIÓN * GRUPO 00</t>
  </si>
  <si>
    <t>QX - HOSPITALIZACIÓN * GRUPO 01</t>
  </si>
  <si>
    <t>QX - HOSPITALIZACIÓN * GRUPO 02</t>
  </si>
  <si>
    <t>QX - HOSPITALIZACIÓN * GRUPO 03</t>
  </si>
  <si>
    <t>QX - HOSPITALIZACIÓN * GRUPO 04</t>
  </si>
  <si>
    <t>QX - HOSPITALIZACIÓN * GRUPO 05</t>
  </si>
  <si>
    <t>QX - HOSPITALIZACIÓN * GRUPO 06</t>
  </si>
  <si>
    <t>QX - HOSPITALIZACIÓN *GRUPO 07</t>
  </si>
  <si>
    <t>QX - HOSPITALIZACIÓN * GRUPO 08</t>
  </si>
  <si>
    <t>URGENCIAS Y VISITAS</t>
  </si>
  <si>
    <t>1ª CONSULTA ESPECIALISTA</t>
  </si>
  <si>
    <t>CONSULTA SUCESIVA ESPECIALISTA</t>
  </si>
  <si>
    <t>ENFERMERIA Incluye: curas, escayolas, inyectables, otros actos.</t>
  </si>
  <si>
    <t xml:space="preserve">RADIOGRAFIA </t>
  </si>
  <si>
    <t>ANEXO I - PROPOSICIÓN ECONÓMICA- SERVICIO DE URGENCIAS HOSPITALARIAS y PRUEBAS DIAGNÓSTICAS EN EL MUNICIPIO DE LORCA  (PROVINCIA DE MURCIA) PARA MUTUA INTERCOMARCAL MUTUA COLABORADORA DE LA
SEGURIDAD SOCIAL NÚMERO 39.</t>
  </si>
  <si>
    <t>*INCLUYE:
- Derechos de quirófano y sala de reanimación
- Estancia hospitalaria y hostelería del paciente
- Medicación, material y fungibles de quirófano y planta de hospitalización
- Amplificador de RX
- Monitorización
- Derechos de Artroscopio
- Instrumentista, a partir del Grupo III
- 1 control radiológico postquirúrgico
- 1 control analítico postquirúrgico
- Asistencia del médico de guardia
- Rehabilitación, en caso de que sea necesaria, hasta duración máxima de hospitalización de cada Grupo
NO INCLUYE:
- Material de osteosíntesis e implantes
- Medicación y material especial que no sea habitual en el quirófano  (como vaporizadores)
- Anatomía patológica
- Pruebas cruzadas y transfusiones
- Otras pruebas  diagnósticas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</si>
</sst>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0"/>
      <name val="Arial"/>
      <family val="2"/>
    </font>
    <font>
      <sz val="11"/>
      <name val="HelveticaNowText Regular"/>
      <family val="2"/>
    </font>
    <font>
      <b/>
      <sz val="14"/>
      <name val="HelveticaNowText Regular"/>
      <family val="2"/>
    </font>
    <font>
      <b/>
      <sz val="12"/>
      <name val="HelveticaNowText Regular"/>
      <family val="2"/>
    </font>
    <font>
      <sz val="12"/>
      <name val="HelveticaNowText Regular"/>
      <family val="2"/>
    </font>
    <font>
      <sz val="12"/>
      <color theme="1"/>
      <name val="HelveticaNowText Regular"/>
      <family val="2"/>
    </font>
    <font>
      <sz val="10"/>
      <color theme="1"/>
      <name val="HelveticaNowText Regular"/>
      <family val="2"/>
    </font>
    <font>
      <sz val="11"/>
      <color theme="1"/>
      <name val="HelveticaNowText Regular"/>
      <family val="2"/>
    </font>
    <font>
      <b/>
      <sz val="9"/>
      <color rgb="FF3F3F3F"/>
      <name val="HelveticaNowText Regular"/>
      <family val="2"/>
    </font>
    <font>
      <sz val="9"/>
      <color rgb="FF000000"/>
      <name val="HelveticaNowText Regular"/>
      <family val="2"/>
    </font>
    <font>
      <sz val="10"/>
      <name val="HelveticaNowText Regular"/>
      <family val="2"/>
    </font>
    <font>
      <sz val="8"/>
      <name val="Calibri"/>
      <family val="2"/>
      <scheme val="minor"/>
    </font>
    <font>
      <sz val="9"/>
      <color theme="1"/>
      <name val="HelveticaNowText Regular"/>
      <family val="2"/>
    </font>
    <font>
      <sz val="9"/>
      <name val="HelveticaNowText Regular"/>
      <family val="2"/>
    </font>
    <font>
      <sz val="9"/>
      <color rgb="FFFF0000"/>
      <name val="HelveticaNowText Regular"/>
      <family val="2"/>
    </font>
    <font>
      <b/>
      <sz val="9"/>
      <color theme="1"/>
      <name val="HelveticaNowText Regular"/>
      <family val="2"/>
    </font>
    <font>
      <sz val="9"/>
      <color theme="0"/>
      <name val="HelveticaNowText Regular"/>
      <family val="2"/>
    </font>
    <font>
      <b/>
      <sz val="11"/>
      <color theme="1"/>
      <name val="HelveticaNowText Regular"/>
      <family val="2"/>
    </font>
    <font>
      <b/>
      <sz val="11"/>
      <name val="HelveticaNowText Regular"/>
      <family val="2"/>
    </font>
    <font>
      <b/>
      <sz val="10"/>
      <name val="HelveticaNowText Regular"/>
      <family val="2"/>
    </font>
    <font>
      <b/>
      <sz val="10"/>
      <color rgb="FF3F3F3F"/>
      <name val="HelveticaNowText Regular"/>
      <family val="2"/>
    </font>
    <font>
      <b/>
      <sz val="10"/>
      <color rgb="FF000000"/>
      <name val="HelveticaNowText Regular"/>
      <family val="2"/>
    </font>
    <font>
      <sz val="10"/>
      <color rgb="FF000000"/>
      <name val="HelveticaNowText Regular"/>
      <family val="2"/>
    </font>
    <font>
      <sz val="10"/>
      <color theme="1"/>
      <name val="Calibri"/>
      <family val="2"/>
      <scheme val="minor"/>
    </font>
    <font>
      <b/>
      <sz val="10"/>
      <color theme="1"/>
      <name val="HelveticaNowText Regular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</fills>
  <borders count="1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44" fontId="3" fillId="0" borderId="0" applyFont="0" applyFill="0" applyBorder="0" applyAlignment="0" applyProtection="0"/>
  </cellStyleXfs>
  <cellXfs count="101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10" fontId="8" fillId="0" borderId="0" xfId="0" applyNumberFormat="1" applyFont="1"/>
    <xf numFmtId="0" fontId="8" fillId="0" borderId="0" xfId="0" applyFont="1" applyAlignment="1">
      <alignment vertical="center" wrapText="1"/>
    </xf>
    <xf numFmtId="10" fontId="10" fillId="0" borderId="0" xfId="0" applyNumberFormat="1" applyFont="1"/>
    <xf numFmtId="0" fontId="10" fillId="0" borderId="0" xfId="0" applyFont="1"/>
    <xf numFmtId="0" fontId="11" fillId="0" borderId="0" xfId="0" applyFont="1" applyAlignment="1">
      <alignment horizontal="center" vertical="center"/>
    </xf>
    <xf numFmtId="0" fontId="4" fillId="0" borderId="0" xfId="0" applyFont="1"/>
    <xf numFmtId="44" fontId="4" fillId="0" borderId="0" xfId="1" applyFont="1" applyBorder="1" applyAlignment="1">
      <alignment horizontal="right" vertical="center"/>
    </xf>
    <xf numFmtId="0" fontId="9" fillId="0" borderId="0" xfId="0" applyFont="1" applyAlignment="1">
      <alignment vertical="center"/>
    </xf>
    <xf numFmtId="44" fontId="10" fillId="0" borderId="0" xfId="0" applyNumberFormat="1" applyFont="1"/>
    <xf numFmtId="0" fontId="10" fillId="0" borderId="0" xfId="0" applyFont="1" applyAlignment="1">
      <alignment vertical="center"/>
    </xf>
    <xf numFmtId="0" fontId="10" fillId="0" borderId="7" xfId="0" applyFont="1" applyBorder="1"/>
    <xf numFmtId="0" fontId="10" fillId="0" borderId="11" xfId="0" applyFont="1" applyBorder="1"/>
    <xf numFmtId="0" fontId="10" fillId="0" borderId="12" xfId="0" applyFont="1" applyBorder="1"/>
    <xf numFmtId="0" fontId="10" fillId="0" borderId="10" xfId="0" applyFont="1" applyBorder="1"/>
    <xf numFmtId="0" fontId="10" fillId="0" borderId="10" xfId="0" applyFont="1" applyBorder="1" applyAlignment="1">
      <alignment vertical="center"/>
    </xf>
    <xf numFmtId="0" fontId="10" fillId="0" borderId="13" xfId="0" applyFont="1" applyBorder="1"/>
    <xf numFmtId="0" fontId="15" fillId="0" borderId="7" xfId="0" applyFont="1" applyBorder="1"/>
    <xf numFmtId="0" fontId="15" fillId="0" borderId="11" xfId="0" applyFont="1" applyBorder="1"/>
    <xf numFmtId="0" fontId="18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vertical="top"/>
    </xf>
    <xf numFmtId="164" fontId="16" fillId="0" borderId="2" xfId="0" applyNumberFormat="1" applyFont="1" applyBorder="1"/>
    <xf numFmtId="0" fontId="15" fillId="0" borderId="7" xfId="0" applyFont="1" applyBorder="1" applyAlignment="1">
      <alignment horizontal="left" vertical="top"/>
    </xf>
    <xf numFmtId="164" fontId="18" fillId="0" borderId="11" xfId="0" applyNumberFormat="1" applyFont="1" applyBorder="1"/>
    <xf numFmtId="164" fontId="16" fillId="0" borderId="2" xfId="0" applyNumberFormat="1" applyFont="1" applyBorder="1" applyAlignment="1">
      <alignment vertical="center"/>
    </xf>
    <xf numFmtId="0" fontId="12" fillId="5" borderId="6" xfId="0" applyFont="1" applyFill="1" applyBorder="1" applyAlignment="1">
      <alignment horizontal="center" vertical="center" wrapText="1"/>
    </xf>
    <xf numFmtId="164" fontId="20" fillId="0" borderId="2" xfId="0" applyNumberFormat="1" applyFont="1" applyBorder="1" applyAlignment="1">
      <alignment vertical="center"/>
    </xf>
    <xf numFmtId="0" fontId="18" fillId="0" borderId="11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0" fontId="20" fillId="0" borderId="0" xfId="0" applyNumberFormat="1" applyFont="1" applyAlignment="1">
      <alignment vertical="center"/>
    </xf>
    <xf numFmtId="44" fontId="10" fillId="0" borderId="0" xfId="0" applyNumberFormat="1" applyFont="1" applyAlignment="1">
      <alignment vertical="center"/>
    </xf>
    <xf numFmtId="44" fontId="12" fillId="5" borderId="6" xfId="0" applyNumberFormat="1" applyFont="1" applyFill="1" applyBorder="1" applyAlignment="1">
      <alignment horizontal="center" vertical="center" wrapText="1"/>
    </xf>
    <xf numFmtId="44" fontId="10" fillId="0" borderId="10" xfId="0" applyNumberFormat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4" fontId="9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22" fillId="6" borderId="3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/>
    <xf numFmtId="164" fontId="9" fillId="0" borderId="5" xfId="0" applyNumberFormat="1" applyFont="1" applyBorder="1"/>
    <xf numFmtId="0" fontId="9" fillId="0" borderId="5" xfId="0" applyFont="1" applyBorder="1" applyAlignment="1">
      <alignment horizontal="center"/>
    </xf>
    <xf numFmtId="0" fontId="22" fillId="6" borderId="2" xfId="0" applyFont="1" applyFill="1" applyBorder="1" applyAlignment="1">
      <alignment horizontal="left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164" fontId="13" fillId="0" borderId="2" xfId="0" applyNumberFormat="1" applyFont="1" applyBorder="1" applyAlignment="1">
      <alignment vertical="center"/>
    </xf>
    <xf numFmtId="0" fontId="11" fillId="0" borderId="11" xfId="2" applyFont="1" applyFill="1" applyBorder="1" applyAlignment="1" applyProtection="1">
      <alignment horizontal="center" vertical="center"/>
    </xf>
    <xf numFmtId="0" fontId="17" fillId="3" borderId="11" xfId="0" applyFont="1" applyFill="1" applyBorder="1" applyAlignment="1">
      <alignment horizontal="right" vertical="center" wrapText="1"/>
    </xf>
    <xf numFmtId="0" fontId="10" fillId="0" borderId="14" xfId="0" applyFont="1" applyBorder="1" applyAlignment="1">
      <alignment vertical="center"/>
    </xf>
    <xf numFmtId="0" fontId="17" fillId="3" borderId="11" xfId="0" applyFont="1" applyFill="1" applyBorder="1" applyAlignment="1">
      <alignment horizontal="right" wrapText="1"/>
    </xf>
    <xf numFmtId="0" fontId="10" fillId="0" borderId="11" xfId="0" applyFont="1" applyBorder="1" applyAlignment="1">
      <alignment vertical="center"/>
    </xf>
    <xf numFmtId="0" fontId="12" fillId="5" borderId="8" xfId="0" applyFont="1" applyFill="1" applyBorder="1" applyAlignment="1">
      <alignment horizontal="center" vertical="center" wrapText="1"/>
    </xf>
    <xf numFmtId="0" fontId="12" fillId="5" borderId="11" xfId="0" applyFont="1" applyFill="1" applyBorder="1" applyAlignment="1">
      <alignment horizontal="center" vertical="center" wrapText="1"/>
    </xf>
    <xf numFmtId="44" fontId="20" fillId="0" borderId="0" xfId="0" applyNumberFormat="1" applyFont="1" applyAlignment="1">
      <alignment vertical="center"/>
    </xf>
    <xf numFmtId="0" fontId="10" fillId="0" borderId="13" xfId="0" applyFont="1" applyBorder="1" applyAlignment="1">
      <alignment vertical="center"/>
    </xf>
    <xf numFmtId="0" fontId="23" fillId="4" borderId="2" xfId="0" applyFont="1" applyFill="1" applyBorder="1" applyAlignment="1">
      <alignment horizontal="center" vertical="center" wrapText="1"/>
    </xf>
    <xf numFmtId="0" fontId="23" fillId="4" borderId="2" xfId="2" applyFont="1" applyFill="1" applyBorder="1" applyAlignment="1" applyProtection="1">
      <alignment horizontal="center" vertical="center" wrapText="1"/>
    </xf>
    <xf numFmtId="0" fontId="23" fillId="4" borderId="2" xfId="2" applyFont="1" applyFill="1" applyBorder="1" applyAlignment="1" applyProtection="1">
      <alignment horizontal="center" vertical="center"/>
    </xf>
    <xf numFmtId="0" fontId="25" fillId="0" borderId="2" xfId="0" applyFont="1" applyBorder="1" applyAlignment="1">
      <alignment vertical="center" wrapText="1"/>
    </xf>
    <xf numFmtId="44" fontId="9" fillId="0" borderId="3" xfId="0" applyNumberFormat="1" applyFont="1" applyBorder="1" applyAlignment="1">
      <alignment vertical="center"/>
    </xf>
    <xf numFmtId="44" fontId="9" fillId="0" borderId="2" xfId="0" applyNumberFormat="1" applyFont="1" applyBorder="1" applyAlignment="1">
      <alignment vertical="center"/>
    </xf>
    <xf numFmtId="164" fontId="26" fillId="0" borderId="2" xfId="0" applyNumberFormat="1" applyFont="1" applyBorder="1" applyAlignment="1">
      <alignment vertical="center"/>
    </xf>
    <xf numFmtId="164" fontId="9" fillId="0" borderId="2" xfId="0" applyNumberFormat="1" applyFont="1" applyBorder="1" applyAlignment="1">
      <alignment vertical="center" wrapText="1"/>
    </xf>
    <xf numFmtId="0" fontId="25" fillId="0" borderId="2" xfId="0" applyFont="1" applyBorder="1" applyAlignment="1">
      <alignment horizontal="left" vertical="center" wrapText="1"/>
    </xf>
    <xf numFmtId="0" fontId="9" fillId="0" borderId="7" xfId="0" applyFont="1" applyBorder="1"/>
    <xf numFmtId="0" fontId="27" fillId="0" borderId="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44" fontId="27" fillId="0" borderId="2" xfId="0" applyNumberFormat="1" applyFont="1" applyBorder="1" applyAlignment="1">
      <alignment vertical="center"/>
    </xf>
    <xf numFmtId="0" fontId="24" fillId="4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right" vertical="top"/>
    </xf>
    <xf numFmtId="0" fontId="15" fillId="0" borderId="0" xfId="0" applyFont="1"/>
    <xf numFmtId="0" fontId="15" fillId="0" borderId="0" xfId="0" applyFont="1" applyAlignment="1">
      <alignment vertical="center"/>
    </xf>
    <xf numFmtId="0" fontId="17" fillId="3" borderId="14" xfId="0" applyFont="1" applyFill="1" applyBorder="1" applyAlignment="1">
      <alignment horizontal="right" vertical="center" wrapText="1"/>
    </xf>
    <xf numFmtId="0" fontId="9" fillId="0" borderId="0" xfId="0" applyFont="1"/>
    <xf numFmtId="0" fontId="27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vertical="top"/>
    </xf>
    <xf numFmtId="0" fontId="9" fillId="0" borderId="7" xfId="0" applyFont="1" applyBorder="1" applyAlignment="1">
      <alignment horizontal="left" vertical="top"/>
    </xf>
    <xf numFmtId="0" fontId="9" fillId="0" borderId="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20" fillId="0" borderId="2" xfId="0" applyFont="1" applyBorder="1" applyAlignment="1">
      <alignment horizontal="left" vertical="center"/>
    </xf>
    <xf numFmtId="0" fontId="12" fillId="5" borderId="3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</cellXfs>
  <cellStyles count="4">
    <cellStyle name="Euro" xfId="3" xr:uid="{00000000-0005-0000-0000-000000000000}"/>
    <cellStyle name="Moneda" xfId="1" builtinId="4"/>
    <cellStyle name="Normal" xfId="0" builtinId="0"/>
    <cellStyle name="Salida" xfId="2" builtinId="2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showGridLines="0" zoomScale="85" zoomScaleNormal="85" workbookViewId="0">
      <selection activeCell="A2" sqref="A2:F2"/>
    </sheetView>
  </sheetViews>
  <sheetFormatPr baseColWidth="10" defaultRowHeight="18.75" x14ac:dyDescent="0.4"/>
  <cols>
    <col min="1" max="1" width="55.85546875" style="7" customWidth="1"/>
    <col min="2" max="2" width="20.85546875" style="34" customWidth="1"/>
    <col min="3" max="3" width="15.7109375" style="13" customWidth="1"/>
    <col min="4" max="4" width="15.7109375" style="7" customWidth="1"/>
    <col min="5" max="6" width="15.7109375" style="13" customWidth="1"/>
    <col min="7" max="7" width="24.85546875" style="7" bestFit="1" customWidth="1"/>
    <col min="8" max="9" width="15.28515625" style="9" customWidth="1"/>
    <col min="10" max="10" width="16.28515625" style="7" bestFit="1" customWidth="1"/>
    <col min="11" max="11" width="17" style="6" bestFit="1" customWidth="1"/>
    <col min="12" max="15" width="11.42578125" style="7"/>
    <col min="16" max="16" width="16.5703125" style="7" bestFit="1" customWidth="1"/>
    <col min="17" max="17" width="12.7109375" style="7" customWidth="1"/>
    <col min="18" max="16384" width="11.42578125" style="7"/>
  </cols>
  <sheetData>
    <row r="1" spans="1:11" s="3" customFormat="1" ht="161.25" customHeight="1" x14ac:dyDescent="0.45">
      <c r="A1" s="87" t="s">
        <v>12</v>
      </c>
      <c r="B1" s="88"/>
      <c r="C1" s="88"/>
      <c r="D1" s="88"/>
      <c r="E1" s="88"/>
      <c r="F1" s="89"/>
      <c r="G1" s="1"/>
      <c r="H1" s="2"/>
      <c r="I1" s="2"/>
      <c r="K1" s="4"/>
    </row>
    <row r="2" spans="1:11" ht="185.25" customHeight="1" x14ac:dyDescent="0.4">
      <c r="A2" s="90" t="s">
        <v>10</v>
      </c>
      <c r="B2" s="91"/>
      <c r="C2" s="91"/>
      <c r="D2" s="91"/>
      <c r="E2" s="91"/>
      <c r="F2" s="92"/>
      <c r="G2" s="5"/>
      <c r="H2" s="5"/>
      <c r="I2" s="5"/>
      <c r="J2" s="5"/>
    </row>
    <row r="3" spans="1:11" ht="30" customHeight="1" x14ac:dyDescent="0.4">
      <c r="A3" s="47" t="s">
        <v>71</v>
      </c>
      <c r="B3" s="48" t="s">
        <v>11</v>
      </c>
      <c r="C3" s="48" t="s">
        <v>0</v>
      </c>
      <c r="D3" s="48" t="s">
        <v>5</v>
      </c>
      <c r="E3" s="49" t="s">
        <v>4</v>
      </c>
      <c r="F3" s="51"/>
      <c r="G3" s="8"/>
    </row>
    <row r="4" spans="1:11" ht="32.1" customHeight="1" x14ac:dyDescent="0.4">
      <c r="A4" s="37" t="s">
        <v>13</v>
      </c>
      <c r="B4" s="38">
        <v>96.660000000000011</v>
      </c>
      <c r="C4" s="39">
        <v>5</v>
      </c>
      <c r="D4" s="38"/>
      <c r="E4" s="50">
        <f>+D4*C4</f>
        <v>0</v>
      </c>
      <c r="F4" s="52" t="str">
        <f>IF(D4&gt;B4,"ERROR TARIFA","")</f>
        <v/>
      </c>
      <c r="G4" s="10"/>
    </row>
    <row r="5" spans="1:11" ht="32.1" customHeight="1" x14ac:dyDescent="0.4">
      <c r="A5" s="37" t="s">
        <v>14</v>
      </c>
      <c r="B5" s="38">
        <v>65.066666666666663</v>
      </c>
      <c r="C5" s="39">
        <v>0</v>
      </c>
      <c r="D5" s="38"/>
      <c r="E5" s="50">
        <f t="shared" ref="E5:E11" si="0">+D5*C5</f>
        <v>0</v>
      </c>
      <c r="F5" s="52" t="str">
        <f>IF(D5&gt;B5,"ERROR TARIFA","")</f>
        <v/>
      </c>
      <c r="G5" s="10"/>
    </row>
    <row r="6" spans="1:11" ht="32.1" customHeight="1" x14ac:dyDescent="0.4">
      <c r="A6" s="40" t="s">
        <v>15</v>
      </c>
      <c r="B6" s="38">
        <v>17.123333333333335</v>
      </c>
      <c r="C6" s="39">
        <v>2</v>
      </c>
      <c r="D6" s="38"/>
      <c r="E6" s="50">
        <f t="shared" si="0"/>
        <v>0</v>
      </c>
      <c r="F6" s="52" t="str">
        <f>IF(D6&gt;B6,"ERROR TARIFA","")</f>
        <v/>
      </c>
      <c r="G6" s="10"/>
    </row>
    <row r="7" spans="1:11" ht="32.1" customHeight="1" x14ac:dyDescent="0.4">
      <c r="A7" s="40" t="s">
        <v>24</v>
      </c>
      <c r="B7" s="38">
        <v>66</v>
      </c>
      <c r="C7" s="39">
        <v>21</v>
      </c>
      <c r="D7" s="38"/>
      <c r="E7" s="50">
        <f t="shared" si="0"/>
        <v>0</v>
      </c>
      <c r="F7" s="52" t="str">
        <f t="shared" ref="F7:F11" si="1">IF(D7&gt;B7,"ERROR TARIFA","")</f>
        <v/>
      </c>
      <c r="G7" s="10"/>
    </row>
    <row r="8" spans="1:11" ht="32.1" customHeight="1" x14ac:dyDescent="0.4">
      <c r="A8" s="37" t="s">
        <v>16</v>
      </c>
      <c r="B8" s="38">
        <v>37.536666666666669</v>
      </c>
      <c r="C8" s="39">
        <v>1</v>
      </c>
      <c r="D8" s="38"/>
      <c r="E8" s="50">
        <f t="shared" si="0"/>
        <v>0</v>
      </c>
      <c r="F8" s="52" t="str">
        <f t="shared" si="1"/>
        <v/>
      </c>
      <c r="G8" s="11"/>
      <c r="J8" s="12"/>
    </row>
    <row r="9" spans="1:11" ht="32.1" customHeight="1" x14ac:dyDescent="0.4">
      <c r="A9" s="37" t="s">
        <v>17</v>
      </c>
      <c r="B9" s="38">
        <v>87.793333333333337</v>
      </c>
      <c r="C9" s="39">
        <v>1</v>
      </c>
      <c r="D9" s="38"/>
      <c r="E9" s="50">
        <f t="shared" si="0"/>
        <v>0</v>
      </c>
      <c r="F9" s="52" t="str">
        <f t="shared" si="1"/>
        <v/>
      </c>
    </row>
    <row r="10" spans="1:11" ht="32.1" customHeight="1" x14ac:dyDescent="0.4">
      <c r="A10" s="37" t="s">
        <v>18</v>
      </c>
      <c r="B10" s="38">
        <v>92.73</v>
      </c>
      <c r="C10" s="39">
        <v>1</v>
      </c>
      <c r="D10" s="38"/>
      <c r="E10" s="50">
        <f t="shared" si="0"/>
        <v>0</v>
      </c>
      <c r="F10" s="52" t="str">
        <f t="shared" si="1"/>
        <v/>
      </c>
    </row>
    <row r="11" spans="1:11" ht="32.1" customHeight="1" x14ac:dyDescent="0.4">
      <c r="A11" s="41" t="s">
        <v>25</v>
      </c>
      <c r="B11" s="38">
        <v>40</v>
      </c>
      <c r="C11" s="39">
        <v>125</v>
      </c>
      <c r="D11" s="38"/>
      <c r="E11" s="50">
        <f t="shared" si="0"/>
        <v>0</v>
      </c>
      <c r="F11" s="52" t="str">
        <f t="shared" si="1"/>
        <v/>
      </c>
    </row>
    <row r="12" spans="1:11" ht="32.1" customHeight="1" x14ac:dyDescent="0.4">
      <c r="A12" s="42" t="s">
        <v>26</v>
      </c>
      <c r="B12" s="48" t="s">
        <v>11</v>
      </c>
      <c r="C12" s="48" t="s">
        <v>0</v>
      </c>
      <c r="D12" s="48" t="s">
        <v>5</v>
      </c>
      <c r="E12" s="49" t="s">
        <v>4</v>
      </c>
      <c r="F12" s="53"/>
    </row>
    <row r="13" spans="1:11" ht="32.1" customHeight="1" x14ac:dyDescent="0.4">
      <c r="A13" s="37" t="s">
        <v>1</v>
      </c>
      <c r="B13" s="38">
        <v>62.870000000000005</v>
      </c>
      <c r="C13" s="39">
        <v>1</v>
      </c>
      <c r="D13" s="38"/>
      <c r="E13" s="50">
        <f>+D13*C13</f>
        <v>0</v>
      </c>
      <c r="F13" s="52"/>
    </row>
    <row r="14" spans="1:11" ht="32.1" customHeight="1" x14ac:dyDescent="0.4">
      <c r="A14" s="37" t="s">
        <v>2</v>
      </c>
      <c r="B14" s="38">
        <v>89.043333333333337</v>
      </c>
      <c r="C14" s="39">
        <v>1</v>
      </c>
      <c r="D14" s="38"/>
      <c r="E14" s="50">
        <f t="shared" ref="E14:E15" si="2">+D14*C14</f>
        <v>0</v>
      </c>
      <c r="F14" s="52"/>
    </row>
    <row r="15" spans="1:11" ht="32.1" customHeight="1" x14ac:dyDescent="0.4">
      <c r="A15" s="37" t="s">
        <v>19</v>
      </c>
      <c r="B15" s="38">
        <v>111.66</v>
      </c>
      <c r="C15" s="39">
        <v>1</v>
      </c>
      <c r="D15" s="38"/>
      <c r="E15" s="50">
        <f t="shared" si="2"/>
        <v>0</v>
      </c>
      <c r="F15" s="52"/>
    </row>
    <row r="16" spans="1:11" ht="32.1" customHeight="1" x14ac:dyDescent="0.4">
      <c r="A16" s="42" t="s">
        <v>27</v>
      </c>
      <c r="B16" s="48" t="s">
        <v>11</v>
      </c>
      <c r="C16" s="48" t="s">
        <v>0</v>
      </c>
      <c r="D16" s="48" t="s">
        <v>5</v>
      </c>
      <c r="E16" s="49" t="s">
        <v>4</v>
      </c>
      <c r="F16" s="53"/>
    </row>
    <row r="17" spans="1:9" ht="32.1" customHeight="1" x14ac:dyDescent="0.4">
      <c r="A17" s="41" t="s">
        <v>28</v>
      </c>
      <c r="B17" s="38">
        <v>15000</v>
      </c>
      <c r="C17" s="39">
        <v>1</v>
      </c>
      <c r="D17" s="38">
        <v>15000</v>
      </c>
      <c r="E17" s="50">
        <f>+D17*C17</f>
        <v>15000</v>
      </c>
      <c r="F17" s="52"/>
    </row>
    <row r="18" spans="1:9" ht="32.1" customHeight="1" x14ac:dyDescent="0.4">
      <c r="A18" s="43" t="s">
        <v>29</v>
      </c>
      <c r="B18" s="38">
        <v>135.95000000000002</v>
      </c>
      <c r="C18" s="39">
        <v>12</v>
      </c>
      <c r="D18" s="38"/>
      <c r="E18" s="50">
        <f t="shared" ref="E18:E19" si="3">+D18*C18</f>
        <v>0</v>
      </c>
      <c r="F18" s="52"/>
    </row>
    <row r="19" spans="1:9" ht="35.25" customHeight="1" x14ac:dyDescent="0.4">
      <c r="A19" s="41" t="s">
        <v>20</v>
      </c>
      <c r="B19" s="38">
        <v>50</v>
      </c>
      <c r="C19" s="39">
        <v>4</v>
      </c>
      <c r="D19" s="38"/>
      <c r="E19" s="50">
        <f t="shared" si="3"/>
        <v>0</v>
      </c>
      <c r="F19" s="54"/>
    </row>
    <row r="20" spans="1:9" ht="32.1" customHeight="1" x14ac:dyDescent="0.4">
      <c r="A20" s="84" t="s">
        <v>30</v>
      </c>
      <c r="B20" s="85"/>
      <c r="C20" s="85"/>
      <c r="D20" s="86"/>
      <c r="E20" s="27"/>
      <c r="F20" s="55"/>
    </row>
    <row r="21" spans="1:9" ht="32.1" customHeight="1" x14ac:dyDescent="0.4">
      <c r="A21" s="42" t="s">
        <v>31</v>
      </c>
      <c r="B21" s="48" t="s">
        <v>11</v>
      </c>
      <c r="C21" s="48" t="s">
        <v>0</v>
      </c>
      <c r="D21" s="48" t="s">
        <v>5</v>
      </c>
      <c r="E21" s="49" t="s">
        <v>4</v>
      </c>
      <c r="F21" s="53"/>
    </row>
    <row r="22" spans="1:9" ht="32.25" customHeight="1" x14ac:dyDescent="0.4">
      <c r="A22" s="37" t="s">
        <v>32</v>
      </c>
      <c r="B22" s="38">
        <v>187.74</v>
      </c>
      <c r="C22" s="39">
        <v>0</v>
      </c>
      <c r="D22" s="38"/>
      <c r="E22" s="50">
        <f>+D22*C22</f>
        <v>0</v>
      </c>
      <c r="F22" s="52"/>
    </row>
    <row r="23" spans="1:9" ht="30" customHeight="1" x14ac:dyDescent="0.4">
      <c r="A23" s="37" t="s">
        <v>33</v>
      </c>
      <c r="B23" s="38">
        <v>195.71</v>
      </c>
      <c r="C23" s="39">
        <v>0</v>
      </c>
      <c r="D23" s="38"/>
      <c r="E23" s="50">
        <f t="shared" ref="E23:E30" si="4">+D23*C23</f>
        <v>0</v>
      </c>
      <c r="F23" s="52"/>
    </row>
    <row r="24" spans="1:9" ht="32.1" customHeight="1" x14ac:dyDescent="0.4">
      <c r="A24" s="37" t="s">
        <v>34</v>
      </c>
      <c r="B24" s="38">
        <v>247.54</v>
      </c>
      <c r="C24" s="39">
        <v>2</v>
      </c>
      <c r="D24" s="38"/>
      <c r="E24" s="50">
        <f t="shared" si="4"/>
        <v>0</v>
      </c>
      <c r="F24" s="52" t="str">
        <f>IF(D24&gt;B24,"ERROR TARIFA","")</f>
        <v/>
      </c>
      <c r="I24" s="7"/>
    </row>
    <row r="25" spans="1:9" ht="32.1" customHeight="1" x14ac:dyDescent="0.4">
      <c r="A25" s="37" t="s">
        <v>35</v>
      </c>
      <c r="B25" s="38">
        <v>364.32</v>
      </c>
      <c r="C25" s="39">
        <v>3</v>
      </c>
      <c r="D25" s="38"/>
      <c r="E25" s="50">
        <f t="shared" si="4"/>
        <v>0</v>
      </c>
      <c r="F25" s="52" t="str">
        <f t="shared" ref="F25:F31" si="5">IF(D25&gt;B25,"ERROR TARIFA","")</f>
        <v/>
      </c>
      <c r="I25" s="7"/>
    </row>
    <row r="26" spans="1:9" ht="32.1" customHeight="1" x14ac:dyDescent="0.4">
      <c r="A26" s="37" t="s">
        <v>36</v>
      </c>
      <c r="B26" s="38">
        <v>494.67</v>
      </c>
      <c r="C26" s="39">
        <v>2</v>
      </c>
      <c r="D26" s="38"/>
      <c r="E26" s="50">
        <f t="shared" si="4"/>
        <v>0</v>
      </c>
      <c r="F26" s="52" t="str">
        <f t="shared" si="5"/>
        <v/>
      </c>
      <c r="I26" s="7"/>
    </row>
    <row r="27" spans="1:9" ht="32.1" customHeight="1" x14ac:dyDescent="0.4">
      <c r="A27" s="37" t="s">
        <v>37</v>
      </c>
      <c r="B27" s="38">
        <v>663.68</v>
      </c>
      <c r="C27" s="39">
        <v>0</v>
      </c>
      <c r="D27" s="38"/>
      <c r="E27" s="50">
        <f t="shared" si="4"/>
        <v>0</v>
      </c>
      <c r="F27" s="52" t="str">
        <f t="shared" si="5"/>
        <v/>
      </c>
    </row>
    <row r="28" spans="1:9" ht="32.1" customHeight="1" x14ac:dyDescent="0.4">
      <c r="A28" s="37" t="s">
        <v>38</v>
      </c>
      <c r="B28" s="38">
        <v>886.9</v>
      </c>
      <c r="C28" s="39">
        <v>13</v>
      </c>
      <c r="D28" s="38"/>
      <c r="E28" s="50">
        <f t="shared" si="4"/>
        <v>0</v>
      </c>
      <c r="F28" s="52" t="str">
        <f t="shared" si="5"/>
        <v/>
      </c>
    </row>
    <row r="29" spans="1:9" ht="32.1" customHeight="1" x14ac:dyDescent="0.4">
      <c r="A29" s="37" t="s">
        <v>39</v>
      </c>
      <c r="B29" s="38">
        <v>1141.21</v>
      </c>
      <c r="C29" s="39">
        <v>1</v>
      </c>
      <c r="D29" s="38"/>
      <c r="E29" s="50">
        <f t="shared" si="4"/>
        <v>0</v>
      </c>
      <c r="F29" s="52" t="str">
        <f t="shared" si="5"/>
        <v/>
      </c>
    </row>
    <row r="30" spans="1:9" ht="32.1" customHeight="1" x14ac:dyDescent="0.4">
      <c r="A30" s="37" t="s">
        <v>40</v>
      </c>
      <c r="B30" s="38">
        <v>1455.98</v>
      </c>
      <c r="C30" s="39">
        <v>0</v>
      </c>
      <c r="D30" s="38"/>
      <c r="E30" s="50">
        <f t="shared" si="4"/>
        <v>0</v>
      </c>
      <c r="F30" s="52" t="str">
        <f t="shared" si="5"/>
        <v/>
      </c>
    </row>
    <row r="31" spans="1:9" ht="32.1" customHeight="1" x14ac:dyDescent="0.4">
      <c r="A31" s="44"/>
      <c r="B31" s="45"/>
      <c r="C31" s="46"/>
      <c r="D31" s="24"/>
      <c r="E31" s="50"/>
      <c r="F31" s="53" t="str">
        <f t="shared" si="5"/>
        <v/>
      </c>
    </row>
    <row r="32" spans="1:9" ht="32.1" customHeight="1" x14ac:dyDescent="0.4">
      <c r="A32" s="42" t="s">
        <v>41</v>
      </c>
      <c r="B32" s="48" t="s">
        <v>11</v>
      </c>
      <c r="C32" s="48" t="s">
        <v>0</v>
      </c>
      <c r="D32" s="48" t="s">
        <v>5</v>
      </c>
      <c r="E32" s="49" t="s">
        <v>4</v>
      </c>
      <c r="F32" s="53"/>
    </row>
    <row r="33" spans="1:6" ht="32.1" customHeight="1" x14ac:dyDescent="0.4">
      <c r="A33" s="37" t="s">
        <v>42</v>
      </c>
      <c r="B33" s="38">
        <v>56.322000000000003</v>
      </c>
      <c r="C33" s="39">
        <v>0</v>
      </c>
      <c r="D33" s="38"/>
      <c r="E33" s="50">
        <f>+D33*C33</f>
        <v>0</v>
      </c>
      <c r="F33" s="52"/>
    </row>
    <row r="34" spans="1:6" ht="28.5" customHeight="1" x14ac:dyDescent="0.4">
      <c r="A34" s="37" t="s">
        <v>43</v>
      </c>
      <c r="B34" s="38">
        <v>58.713000000000001</v>
      </c>
      <c r="C34" s="39">
        <v>0</v>
      </c>
      <c r="D34" s="38"/>
      <c r="E34" s="50">
        <f t="shared" ref="E34:E41" si="6">+D34*C34</f>
        <v>0</v>
      </c>
      <c r="F34" s="52"/>
    </row>
    <row r="35" spans="1:6" ht="36" customHeight="1" x14ac:dyDescent="0.4">
      <c r="A35" s="37" t="s">
        <v>44</v>
      </c>
      <c r="B35" s="38">
        <v>74.262</v>
      </c>
      <c r="C35" s="39">
        <v>0</v>
      </c>
      <c r="D35" s="38"/>
      <c r="E35" s="50">
        <f t="shared" si="6"/>
        <v>0</v>
      </c>
      <c r="F35" s="52"/>
    </row>
    <row r="36" spans="1:6" ht="27" customHeight="1" x14ac:dyDescent="0.4">
      <c r="A36" s="37" t="s">
        <v>45</v>
      </c>
      <c r="B36" s="38">
        <v>109.29599999999999</v>
      </c>
      <c r="C36" s="39">
        <v>3</v>
      </c>
      <c r="D36" s="38"/>
      <c r="E36" s="50">
        <f t="shared" si="6"/>
        <v>0</v>
      </c>
      <c r="F36" s="52"/>
    </row>
    <row r="37" spans="1:6" ht="25.5" customHeight="1" x14ac:dyDescent="0.4">
      <c r="A37" s="37" t="s">
        <v>46</v>
      </c>
      <c r="B37" s="38">
        <v>148.40100000000001</v>
      </c>
      <c r="C37" s="39">
        <v>2</v>
      </c>
      <c r="D37" s="38"/>
      <c r="E37" s="50">
        <f t="shared" si="6"/>
        <v>0</v>
      </c>
      <c r="F37" s="52"/>
    </row>
    <row r="38" spans="1:6" ht="30" customHeight="1" x14ac:dyDescent="0.4">
      <c r="A38" s="37" t="s">
        <v>47</v>
      </c>
      <c r="B38" s="38">
        <v>199.10399999999998</v>
      </c>
      <c r="C38" s="39"/>
      <c r="D38" s="38"/>
      <c r="E38" s="50">
        <f t="shared" si="6"/>
        <v>0</v>
      </c>
      <c r="F38" s="52"/>
    </row>
    <row r="39" spans="1:6" ht="32.1" customHeight="1" x14ac:dyDescent="0.4">
      <c r="A39" s="37" t="s">
        <v>48</v>
      </c>
      <c r="B39" s="38">
        <v>266.07</v>
      </c>
      <c r="C39" s="39">
        <v>13</v>
      </c>
      <c r="D39" s="38"/>
      <c r="E39" s="50">
        <f t="shared" si="6"/>
        <v>0</v>
      </c>
      <c r="F39" s="52" t="str">
        <f>IF(D39&gt;B39,"ERROR TARIFA","")</f>
        <v/>
      </c>
    </row>
    <row r="40" spans="1:6" ht="32.1" customHeight="1" x14ac:dyDescent="0.4">
      <c r="A40" s="37" t="s">
        <v>49</v>
      </c>
      <c r="B40" s="38">
        <v>342.363</v>
      </c>
      <c r="C40" s="39"/>
      <c r="D40" s="38"/>
      <c r="E40" s="50">
        <f t="shared" si="6"/>
        <v>0</v>
      </c>
      <c r="F40" s="52" t="str">
        <f t="shared" ref="F40:F52" si="7">IF(D40&gt;B40,"ERROR TARIFA","")</f>
        <v/>
      </c>
    </row>
    <row r="41" spans="1:6" ht="32.1" customHeight="1" x14ac:dyDescent="0.4">
      <c r="A41" s="37" t="s">
        <v>50</v>
      </c>
      <c r="B41" s="38">
        <v>436.79399999999998</v>
      </c>
      <c r="C41" s="39">
        <v>1</v>
      </c>
      <c r="D41" s="38"/>
      <c r="E41" s="50">
        <f t="shared" si="6"/>
        <v>0</v>
      </c>
      <c r="F41" s="52" t="str">
        <f t="shared" si="7"/>
        <v/>
      </c>
    </row>
    <row r="42" spans="1:6" ht="32.1" customHeight="1" x14ac:dyDescent="0.4">
      <c r="A42" s="44"/>
      <c r="B42" s="45"/>
      <c r="C42" s="46"/>
      <c r="D42" s="24"/>
      <c r="E42" s="50"/>
      <c r="F42" s="53" t="str">
        <f t="shared" si="7"/>
        <v/>
      </c>
    </row>
    <row r="43" spans="1:6" ht="32.1" customHeight="1" x14ac:dyDescent="0.4">
      <c r="A43" s="42" t="s">
        <v>51</v>
      </c>
      <c r="B43" s="48" t="s">
        <v>11</v>
      </c>
      <c r="C43" s="48" t="s">
        <v>0</v>
      </c>
      <c r="D43" s="48" t="s">
        <v>5</v>
      </c>
      <c r="E43" s="49" t="s">
        <v>4</v>
      </c>
      <c r="F43" s="53"/>
    </row>
    <row r="44" spans="1:6" ht="32.1" customHeight="1" x14ac:dyDescent="0.4">
      <c r="A44" s="37" t="s">
        <v>52</v>
      </c>
      <c r="B44" s="38">
        <v>140.36000000000001</v>
      </c>
      <c r="C44" s="39">
        <v>0</v>
      </c>
      <c r="D44" s="38"/>
      <c r="E44" s="50">
        <f>+D44*C44</f>
        <v>0</v>
      </c>
      <c r="F44" s="52" t="str">
        <f t="shared" si="7"/>
        <v/>
      </c>
    </row>
    <row r="45" spans="1:6" ht="32.1" customHeight="1" x14ac:dyDescent="0.4">
      <c r="A45" s="37" t="s">
        <v>53</v>
      </c>
      <c r="B45" s="38">
        <v>140.36000000000001</v>
      </c>
      <c r="C45" s="39">
        <v>0</v>
      </c>
      <c r="D45" s="38"/>
      <c r="E45" s="50">
        <f t="shared" ref="E45:E52" si="8">+D45*C45</f>
        <v>0</v>
      </c>
      <c r="F45" s="52" t="str">
        <f t="shared" si="7"/>
        <v/>
      </c>
    </row>
    <row r="46" spans="1:6" ht="32.1" customHeight="1" x14ac:dyDescent="0.4">
      <c r="A46" s="37" t="s">
        <v>54</v>
      </c>
      <c r="B46" s="38">
        <v>140.36000000000001</v>
      </c>
      <c r="C46" s="39">
        <v>4</v>
      </c>
      <c r="D46" s="38"/>
      <c r="E46" s="50">
        <f t="shared" si="8"/>
        <v>0</v>
      </c>
      <c r="F46" s="52" t="str">
        <f t="shared" si="7"/>
        <v/>
      </c>
    </row>
    <row r="47" spans="1:6" ht="32.1" customHeight="1" x14ac:dyDescent="0.4">
      <c r="A47" s="37" t="s">
        <v>55</v>
      </c>
      <c r="B47" s="38">
        <v>216.44</v>
      </c>
      <c r="C47" s="39">
        <v>3</v>
      </c>
      <c r="D47" s="38"/>
      <c r="E47" s="50">
        <f t="shared" si="8"/>
        <v>0</v>
      </c>
      <c r="F47" s="52" t="str">
        <f t="shared" si="7"/>
        <v/>
      </c>
    </row>
    <row r="48" spans="1:6" ht="32.1" customHeight="1" x14ac:dyDescent="0.4">
      <c r="A48" s="37" t="s">
        <v>56</v>
      </c>
      <c r="B48" s="38">
        <v>216.44</v>
      </c>
      <c r="C48" s="39">
        <v>4</v>
      </c>
      <c r="D48" s="38"/>
      <c r="E48" s="50">
        <f t="shared" si="8"/>
        <v>0</v>
      </c>
      <c r="F48" s="52" t="str">
        <f t="shared" si="7"/>
        <v/>
      </c>
    </row>
    <row r="49" spans="1:6" ht="30" customHeight="1" x14ac:dyDescent="0.4">
      <c r="A49" s="37" t="s">
        <v>57</v>
      </c>
      <c r="B49" s="38">
        <v>288.58</v>
      </c>
      <c r="C49" s="39">
        <v>10</v>
      </c>
      <c r="D49" s="38"/>
      <c r="E49" s="50">
        <f t="shared" si="8"/>
        <v>0</v>
      </c>
      <c r="F49" s="52" t="str">
        <f t="shared" si="7"/>
        <v/>
      </c>
    </row>
    <row r="50" spans="1:6" ht="30" customHeight="1" x14ac:dyDescent="0.4">
      <c r="A50" s="37" t="s">
        <v>58</v>
      </c>
      <c r="B50" s="38">
        <v>288.58</v>
      </c>
      <c r="C50" s="39">
        <v>13</v>
      </c>
      <c r="D50" s="38"/>
      <c r="E50" s="50">
        <f t="shared" si="8"/>
        <v>0</v>
      </c>
      <c r="F50" s="52" t="str">
        <f t="shared" si="7"/>
        <v/>
      </c>
    </row>
    <row r="51" spans="1:6" ht="32.1" customHeight="1" x14ac:dyDescent="0.4">
      <c r="A51" s="37" t="s">
        <v>59</v>
      </c>
      <c r="B51" s="38">
        <v>388.26</v>
      </c>
      <c r="C51" s="39">
        <v>0</v>
      </c>
      <c r="D51" s="38"/>
      <c r="E51" s="50">
        <f t="shared" si="8"/>
        <v>0</v>
      </c>
      <c r="F51" s="52" t="str">
        <f t="shared" si="7"/>
        <v/>
      </c>
    </row>
    <row r="52" spans="1:6" ht="32.1" customHeight="1" x14ac:dyDescent="0.4">
      <c r="A52" s="37" t="s">
        <v>60</v>
      </c>
      <c r="B52" s="38">
        <v>388.26</v>
      </c>
      <c r="C52" s="39">
        <v>0</v>
      </c>
      <c r="D52" s="38"/>
      <c r="E52" s="50">
        <f t="shared" si="8"/>
        <v>0</v>
      </c>
      <c r="F52" s="52" t="str">
        <f t="shared" si="7"/>
        <v/>
      </c>
    </row>
    <row r="53" spans="1:6" ht="32.1" customHeight="1" x14ac:dyDescent="0.4">
      <c r="A53" s="44"/>
      <c r="B53" s="45"/>
      <c r="C53" s="46"/>
      <c r="D53" s="24"/>
      <c r="E53" s="27"/>
      <c r="F53" s="53"/>
    </row>
    <row r="54" spans="1:6" ht="32.1" customHeight="1" x14ac:dyDescent="0.4">
      <c r="A54" s="42" t="s">
        <v>61</v>
      </c>
      <c r="B54" s="48" t="s">
        <v>11</v>
      </c>
      <c r="C54" s="48" t="s">
        <v>0</v>
      </c>
      <c r="D54" s="48" t="s">
        <v>5</v>
      </c>
      <c r="E54" s="49" t="s">
        <v>4</v>
      </c>
      <c r="F54" s="53"/>
    </row>
    <row r="55" spans="1:6" ht="32.1" customHeight="1" x14ac:dyDescent="0.4">
      <c r="A55" s="37" t="s">
        <v>62</v>
      </c>
      <c r="B55" s="38">
        <v>281.61</v>
      </c>
      <c r="C55" s="39">
        <v>0</v>
      </c>
      <c r="D55" s="38"/>
      <c r="E55" s="50">
        <f>+D55*C55</f>
        <v>0</v>
      </c>
      <c r="F55" s="52" t="str">
        <f t="shared" ref="F55:F60" si="9">IF(D55&gt;B55,"ERROR TARIFA","")</f>
        <v/>
      </c>
    </row>
    <row r="56" spans="1:6" ht="32.1" customHeight="1" x14ac:dyDescent="0.4">
      <c r="A56" s="37" t="s">
        <v>63</v>
      </c>
      <c r="B56" s="38">
        <v>293.57</v>
      </c>
      <c r="C56" s="39">
        <v>1</v>
      </c>
      <c r="D56" s="38"/>
      <c r="E56" s="50">
        <f t="shared" ref="E56:E63" si="10">+D56*C56</f>
        <v>0</v>
      </c>
      <c r="F56" s="52" t="str">
        <f t="shared" si="9"/>
        <v/>
      </c>
    </row>
    <row r="57" spans="1:6" ht="32.1" customHeight="1" x14ac:dyDescent="0.4">
      <c r="A57" s="37" t="s">
        <v>64</v>
      </c>
      <c r="B57" s="38">
        <v>371.3</v>
      </c>
      <c r="C57" s="39">
        <v>4</v>
      </c>
      <c r="D57" s="38"/>
      <c r="E57" s="50">
        <f t="shared" si="10"/>
        <v>0</v>
      </c>
      <c r="F57" s="52" t="str">
        <f t="shared" si="9"/>
        <v/>
      </c>
    </row>
    <row r="58" spans="1:6" ht="32.1" customHeight="1" x14ac:dyDescent="0.4">
      <c r="A58" s="37" t="s">
        <v>65</v>
      </c>
      <c r="B58" s="38">
        <v>546.49</v>
      </c>
      <c r="C58" s="39">
        <v>4</v>
      </c>
      <c r="D58" s="38"/>
      <c r="E58" s="50">
        <f t="shared" si="10"/>
        <v>0</v>
      </c>
      <c r="F58" s="52" t="str">
        <f t="shared" si="9"/>
        <v/>
      </c>
    </row>
    <row r="59" spans="1:6" ht="30.75" customHeight="1" x14ac:dyDescent="0.4">
      <c r="A59" s="37" t="s">
        <v>66</v>
      </c>
      <c r="B59" s="38">
        <v>742</v>
      </c>
      <c r="C59" s="39">
        <v>1</v>
      </c>
      <c r="D59" s="38"/>
      <c r="E59" s="50">
        <f t="shared" si="10"/>
        <v>0</v>
      </c>
      <c r="F59" s="52" t="str">
        <f t="shared" si="9"/>
        <v/>
      </c>
    </row>
    <row r="60" spans="1:6" ht="30" customHeight="1" x14ac:dyDescent="0.4">
      <c r="A60" s="37" t="s">
        <v>67</v>
      </c>
      <c r="B60" s="38">
        <v>995.52</v>
      </c>
      <c r="C60" s="39">
        <v>4</v>
      </c>
      <c r="D60" s="38"/>
      <c r="E60" s="50">
        <f t="shared" si="10"/>
        <v>0</v>
      </c>
      <c r="F60" s="52" t="str">
        <f t="shared" si="9"/>
        <v/>
      </c>
    </row>
    <row r="61" spans="1:6" ht="32.1" customHeight="1" x14ac:dyDescent="0.4">
      <c r="A61" s="37" t="s">
        <v>68</v>
      </c>
      <c r="B61" s="38">
        <v>1330.35</v>
      </c>
      <c r="C61" s="39">
        <v>13</v>
      </c>
      <c r="D61" s="38"/>
      <c r="E61" s="50">
        <f t="shared" si="10"/>
        <v>0</v>
      </c>
      <c r="F61" s="52" t="str">
        <f>IF(D61&gt;B61,"ERROR TARIFA","")</f>
        <v/>
      </c>
    </row>
    <row r="62" spans="1:6" ht="32.1" customHeight="1" x14ac:dyDescent="0.4">
      <c r="A62" s="37" t="s">
        <v>69</v>
      </c>
      <c r="B62" s="38">
        <v>1711.82</v>
      </c>
      <c r="C62" s="39">
        <v>1</v>
      </c>
      <c r="D62" s="38"/>
      <c r="E62" s="50">
        <f t="shared" si="10"/>
        <v>0</v>
      </c>
      <c r="F62" s="52" t="str">
        <f>IF(D62&gt;B62,"ERROR TARIFA","")</f>
        <v/>
      </c>
    </row>
    <row r="63" spans="1:6" ht="32.1" customHeight="1" x14ac:dyDescent="0.4">
      <c r="A63" s="37" t="s">
        <v>70</v>
      </c>
      <c r="B63" s="38">
        <v>2183.9699999999998</v>
      </c>
      <c r="C63" s="39">
        <v>0</v>
      </c>
      <c r="D63" s="38"/>
      <c r="E63" s="50">
        <f t="shared" si="10"/>
        <v>0</v>
      </c>
      <c r="F63" s="52" t="str">
        <f>IF(D63&gt;B63,"ERROR TARIFA","")</f>
        <v/>
      </c>
    </row>
    <row r="64" spans="1:6" ht="281.25" customHeight="1" x14ac:dyDescent="0.4">
      <c r="A64" s="96" t="s">
        <v>77</v>
      </c>
      <c r="B64" s="97"/>
      <c r="C64" s="97"/>
      <c r="D64" s="97"/>
      <c r="E64" s="98"/>
      <c r="F64" s="55"/>
    </row>
    <row r="65" spans="1:6" x14ac:dyDescent="0.4">
      <c r="A65" s="56"/>
      <c r="B65" s="35"/>
      <c r="C65" s="28"/>
      <c r="D65" s="28"/>
      <c r="E65" s="28"/>
      <c r="F65" s="57"/>
    </row>
    <row r="66" spans="1:6" x14ac:dyDescent="0.4">
      <c r="A66" s="14"/>
      <c r="F66" s="55"/>
    </row>
    <row r="67" spans="1:6" ht="32.1" customHeight="1" x14ac:dyDescent="0.4">
      <c r="A67" s="14"/>
      <c r="B67" s="58"/>
      <c r="C67" s="95" t="s">
        <v>6</v>
      </c>
      <c r="D67" s="95"/>
      <c r="E67" s="29">
        <f>+E63+E62+E61+E60+E59+E58+E57+E56+E55+E52+E51+E50+E49+E48+E47+E46+E45+E44+E41+E40+E39+E38+E37+E36+E35+E34+E33+E30+E29+E28+E27+E26+E25+E24+E23+E22+E19+E18+E17+E15+E14+E13+E11+E10+E9+E8+E7+E6+E5+E4</f>
        <v>15000</v>
      </c>
      <c r="F67" s="55"/>
    </row>
    <row r="68" spans="1:6" x14ac:dyDescent="0.4">
      <c r="A68" s="14"/>
      <c r="F68" s="55"/>
    </row>
    <row r="69" spans="1:6" ht="36" customHeight="1" x14ac:dyDescent="0.4">
      <c r="A69" s="93" t="s">
        <v>8</v>
      </c>
      <c r="B69" s="94"/>
      <c r="C69" s="94"/>
      <c r="D69" s="94"/>
      <c r="E69" s="94"/>
      <c r="F69" s="55"/>
    </row>
    <row r="70" spans="1:6" x14ac:dyDescent="0.4">
      <c r="A70" s="20"/>
      <c r="F70" s="55"/>
    </row>
    <row r="71" spans="1:6" x14ac:dyDescent="0.4">
      <c r="A71" s="83" t="s">
        <v>7</v>
      </c>
      <c r="F71" s="55"/>
    </row>
    <row r="72" spans="1:6" x14ac:dyDescent="0.4">
      <c r="A72" s="25"/>
      <c r="F72" s="55"/>
    </row>
    <row r="73" spans="1:6" x14ac:dyDescent="0.4">
      <c r="A73" s="25"/>
      <c r="F73" s="55"/>
    </row>
    <row r="74" spans="1:6" x14ac:dyDescent="0.4">
      <c r="A74" s="16"/>
      <c r="B74" s="36"/>
      <c r="C74" s="18"/>
      <c r="D74" s="17"/>
      <c r="E74" s="18"/>
      <c r="F74" s="59"/>
    </row>
  </sheetData>
  <mergeCells count="6">
    <mergeCell ref="A20:D20"/>
    <mergeCell ref="A1:F1"/>
    <mergeCell ref="A2:F2"/>
    <mergeCell ref="A69:E69"/>
    <mergeCell ref="C67:D67"/>
    <mergeCell ref="A64:E64"/>
  </mergeCells>
  <phoneticPr fontId="14" type="noConversion"/>
  <pageMargins left="0.25" right="0.25" top="0.75" bottom="0.75" header="0.3" footer="0.3"/>
  <pageSetup paperSize="9" scale="4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DD9B-FE03-4021-8F32-4D7069900C35}">
  <dimension ref="A1:Q26"/>
  <sheetViews>
    <sheetView showGridLines="0" tabSelected="1" topLeftCell="A2" zoomScale="85" zoomScaleNormal="85" workbookViewId="0">
      <selection activeCell="L4" sqref="L4"/>
    </sheetView>
  </sheetViews>
  <sheetFormatPr baseColWidth="10" defaultRowHeight="18.75" x14ac:dyDescent="0.4"/>
  <cols>
    <col min="1" max="1" width="42" style="7" customWidth="1"/>
    <col min="2" max="2" width="20.85546875" style="7" customWidth="1"/>
    <col min="3" max="4" width="15.7109375" style="7" customWidth="1"/>
    <col min="5" max="5" width="18.85546875" style="13" customWidth="1"/>
    <col min="6" max="6" width="15.7109375" style="7" customWidth="1"/>
    <col min="7" max="7" width="24.85546875" style="7" bestFit="1" customWidth="1"/>
    <col min="8" max="9" width="15.28515625" style="9" customWidth="1"/>
    <col min="10" max="10" width="16.28515625" style="7" bestFit="1" customWidth="1"/>
    <col min="11" max="11" width="17" style="6" bestFit="1" customWidth="1"/>
    <col min="12" max="15" width="11.42578125" style="7"/>
    <col min="16" max="16" width="16.5703125" style="7" bestFit="1" customWidth="1"/>
    <col min="17" max="17" width="12.7109375" style="7" customWidth="1"/>
    <col min="18" max="16384" width="11.42578125" style="7"/>
  </cols>
  <sheetData>
    <row r="1" spans="1:17" s="3" customFormat="1" ht="109.5" customHeight="1" x14ac:dyDescent="0.45">
      <c r="A1" s="87" t="s">
        <v>76</v>
      </c>
      <c r="B1" s="88"/>
      <c r="C1" s="88"/>
      <c r="D1" s="88"/>
      <c r="E1" s="88"/>
      <c r="F1" s="89"/>
      <c r="G1" s="1"/>
      <c r="H1" s="2"/>
      <c r="I1" s="2"/>
      <c r="K1" s="4"/>
    </row>
    <row r="2" spans="1:17" ht="148.5" customHeight="1" x14ac:dyDescent="0.4">
      <c r="A2" s="90" t="s">
        <v>10</v>
      </c>
      <c r="B2" s="91"/>
      <c r="C2" s="91"/>
      <c r="D2" s="91"/>
      <c r="E2" s="91"/>
      <c r="F2" s="92"/>
      <c r="G2" s="5"/>
      <c r="H2" s="5"/>
      <c r="I2" s="5"/>
      <c r="J2" s="5"/>
    </row>
    <row r="3" spans="1:17" ht="30" customHeight="1" x14ac:dyDescent="0.4">
      <c r="A3" s="73" t="s">
        <v>9</v>
      </c>
      <c r="B3" s="60" t="s">
        <v>11</v>
      </c>
      <c r="C3" s="61" t="s">
        <v>0</v>
      </c>
      <c r="D3" s="61" t="s">
        <v>5</v>
      </c>
      <c r="E3" s="62" t="s">
        <v>4</v>
      </c>
      <c r="F3" s="21"/>
      <c r="G3" s="8"/>
    </row>
    <row r="4" spans="1:17" ht="33.75" customHeight="1" x14ac:dyDescent="0.4">
      <c r="A4" s="63" t="s">
        <v>21</v>
      </c>
      <c r="B4" s="50">
        <v>61.82</v>
      </c>
      <c r="C4" s="100">
        <v>40</v>
      </c>
      <c r="D4" s="50"/>
      <c r="E4" s="64">
        <f>D4*C4</f>
        <v>0</v>
      </c>
      <c r="F4" s="77" t="str">
        <f>IF(D4&gt;B4,"ERROR TARIFA","")</f>
        <v/>
      </c>
      <c r="G4" s="10"/>
    </row>
    <row r="5" spans="1:17" ht="33.75" customHeight="1" x14ac:dyDescent="0.4">
      <c r="A5" s="63" t="s">
        <v>72</v>
      </c>
      <c r="B5" s="50">
        <v>61.82</v>
      </c>
      <c r="C5" s="100">
        <v>5</v>
      </c>
      <c r="D5" s="50"/>
      <c r="E5" s="64">
        <f t="shared" ref="E5:E11" si="0">D5*C5</f>
        <v>0</v>
      </c>
      <c r="F5" s="77" t="str">
        <f t="shared" ref="F5:F11" si="1">IF(D5&gt;B5,"ERROR TARIFA","")</f>
        <v/>
      </c>
      <c r="G5" s="10"/>
    </row>
    <row r="6" spans="1:17" ht="33.75" customHeight="1" x14ac:dyDescent="0.4">
      <c r="A6" s="63" t="s">
        <v>73</v>
      </c>
      <c r="B6" s="66">
        <v>35.67</v>
      </c>
      <c r="C6" s="100">
        <v>5</v>
      </c>
      <c r="D6" s="66"/>
      <c r="E6" s="64">
        <f t="shared" si="0"/>
        <v>0</v>
      </c>
      <c r="F6" s="77" t="str">
        <f t="shared" si="1"/>
        <v/>
      </c>
      <c r="G6" s="10"/>
    </row>
    <row r="7" spans="1:17" ht="33.75" customHeight="1" x14ac:dyDescent="0.4">
      <c r="A7" s="63" t="s">
        <v>74</v>
      </c>
      <c r="B7" s="50">
        <v>13.6</v>
      </c>
      <c r="C7" s="100">
        <v>6</v>
      </c>
      <c r="D7" s="50"/>
      <c r="E7" s="64">
        <f t="shared" si="0"/>
        <v>0</v>
      </c>
      <c r="F7" s="77" t="str">
        <f t="shared" si="1"/>
        <v/>
      </c>
      <c r="G7" s="10"/>
    </row>
    <row r="8" spans="1:17" ht="33.75" customHeight="1" x14ac:dyDescent="0.4">
      <c r="A8" s="63" t="s">
        <v>22</v>
      </c>
      <c r="B8" s="67">
        <v>19.48</v>
      </c>
      <c r="C8" s="100">
        <v>2</v>
      </c>
      <c r="D8" s="67"/>
      <c r="E8" s="64">
        <f t="shared" si="0"/>
        <v>0</v>
      </c>
      <c r="F8" s="77" t="str">
        <f t="shared" si="1"/>
        <v/>
      </c>
      <c r="G8" s="11"/>
      <c r="J8" s="12"/>
    </row>
    <row r="9" spans="1:17" ht="33.75" customHeight="1" x14ac:dyDescent="0.4">
      <c r="A9" s="68" t="s">
        <v>3</v>
      </c>
      <c r="B9" s="67">
        <v>103.47</v>
      </c>
      <c r="C9" s="100">
        <v>35</v>
      </c>
      <c r="D9" s="67"/>
      <c r="E9" s="64">
        <f t="shared" si="0"/>
        <v>0</v>
      </c>
      <c r="F9" s="77" t="str">
        <f t="shared" si="1"/>
        <v/>
      </c>
    </row>
    <row r="10" spans="1:17" ht="33.75" customHeight="1" x14ac:dyDescent="0.4">
      <c r="A10" s="68" t="s">
        <v>1</v>
      </c>
      <c r="B10" s="67">
        <v>56.08</v>
      </c>
      <c r="C10" s="100">
        <v>2</v>
      </c>
      <c r="D10" s="67"/>
      <c r="E10" s="64">
        <f t="shared" si="0"/>
        <v>0</v>
      </c>
      <c r="F10" s="77" t="str">
        <f t="shared" si="1"/>
        <v/>
      </c>
    </row>
    <row r="11" spans="1:17" ht="33.75" customHeight="1" x14ac:dyDescent="0.4">
      <c r="A11" s="68" t="s">
        <v>75</v>
      </c>
      <c r="B11" s="67">
        <v>18.13</v>
      </c>
      <c r="C11" s="100">
        <v>100</v>
      </c>
      <c r="D11" s="67"/>
      <c r="E11" s="64">
        <f t="shared" si="0"/>
        <v>0</v>
      </c>
      <c r="F11" s="77" t="str">
        <f t="shared" si="1"/>
        <v/>
      </c>
    </row>
    <row r="12" spans="1:17" s="6" customFormat="1" ht="27.75" customHeight="1" x14ac:dyDescent="0.4">
      <c r="A12" s="69"/>
      <c r="B12" s="78"/>
      <c r="C12" s="78"/>
      <c r="D12" s="78"/>
      <c r="E12" s="65">
        <f>SUM(E4:E11)</f>
        <v>0</v>
      </c>
      <c r="F12" s="21"/>
      <c r="G12" s="7"/>
      <c r="H12" s="9"/>
      <c r="I12" s="9"/>
      <c r="J12" s="7"/>
      <c r="L12" s="7"/>
      <c r="M12" s="7"/>
      <c r="N12" s="7"/>
      <c r="O12" s="7"/>
      <c r="P12" s="7"/>
      <c r="Q12" s="7"/>
    </row>
    <row r="13" spans="1:17" x14ac:dyDescent="0.4">
      <c r="A13" s="69"/>
      <c r="B13" s="78"/>
      <c r="C13" s="78"/>
      <c r="D13" s="78"/>
      <c r="E13" s="11"/>
      <c r="F13" s="21"/>
    </row>
    <row r="14" spans="1:17" s="31" customFormat="1" ht="32.1" customHeight="1" x14ac:dyDescent="0.25">
      <c r="A14" s="70"/>
      <c r="B14" s="79"/>
      <c r="C14" s="79"/>
      <c r="D14" s="71" t="s">
        <v>4</v>
      </c>
      <c r="E14" s="72">
        <f>E12</f>
        <v>0</v>
      </c>
      <c r="F14" s="30"/>
      <c r="H14" s="32"/>
      <c r="I14" s="32"/>
      <c r="K14" s="33"/>
    </row>
    <row r="15" spans="1:17" x14ac:dyDescent="0.4">
      <c r="A15" s="22"/>
      <c r="B15" s="80"/>
      <c r="C15" s="81"/>
      <c r="D15" s="75"/>
      <c r="E15" s="76"/>
      <c r="F15" s="26"/>
    </row>
    <row r="16" spans="1:17" ht="39.75" customHeight="1" x14ac:dyDescent="0.4">
      <c r="A16" s="93" t="s">
        <v>23</v>
      </c>
      <c r="B16" s="94"/>
      <c r="C16" s="94"/>
      <c r="D16" s="94"/>
      <c r="E16" s="94"/>
      <c r="F16" s="99"/>
    </row>
    <row r="17" spans="1:6" x14ac:dyDescent="0.4">
      <c r="A17" s="20"/>
      <c r="B17" s="75"/>
      <c r="C17" s="75"/>
      <c r="D17" s="75"/>
      <c r="E17" s="76"/>
      <c r="F17" s="21"/>
    </row>
    <row r="18" spans="1:6" x14ac:dyDescent="0.4">
      <c r="A18" s="74" t="s">
        <v>7</v>
      </c>
      <c r="B18" s="82"/>
      <c r="C18" s="75"/>
      <c r="D18" s="75"/>
      <c r="E18" s="76"/>
      <c r="F18" s="21"/>
    </row>
    <row r="19" spans="1:6" x14ac:dyDescent="0.4">
      <c r="A19" s="23"/>
      <c r="B19" s="82"/>
      <c r="C19" s="75"/>
      <c r="D19" s="75"/>
      <c r="E19" s="76"/>
      <c r="F19" s="21"/>
    </row>
    <row r="20" spans="1:6" x14ac:dyDescent="0.4">
      <c r="A20" s="20"/>
      <c r="B20" s="75"/>
      <c r="C20" s="75"/>
      <c r="D20" s="75"/>
      <c r="E20" s="76"/>
      <c r="F20" s="21"/>
    </row>
    <row r="21" spans="1:6" x14ac:dyDescent="0.4">
      <c r="A21" s="20"/>
      <c r="B21" s="75"/>
      <c r="C21" s="75"/>
      <c r="D21" s="75"/>
      <c r="E21" s="76"/>
      <c r="F21" s="21"/>
    </row>
    <row r="22" spans="1:6" x14ac:dyDescent="0.4">
      <c r="A22" s="20"/>
      <c r="B22" s="75"/>
      <c r="C22" s="75"/>
      <c r="D22" s="75"/>
      <c r="E22" s="76"/>
      <c r="F22" s="21"/>
    </row>
    <row r="23" spans="1:6" x14ac:dyDescent="0.4">
      <c r="A23" s="20"/>
      <c r="B23" s="75"/>
      <c r="C23" s="75"/>
      <c r="D23" s="75"/>
      <c r="E23" s="76"/>
      <c r="F23" s="21"/>
    </row>
    <row r="24" spans="1:6" x14ac:dyDescent="0.4">
      <c r="A24" s="20"/>
      <c r="B24" s="75"/>
      <c r="C24" s="75"/>
      <c r="D24" s="75"/>
      <c r="E24" s="76"/>
      <c r="F24" s="21"/>
    </row>
    <row r="25" spans="1:6" x14ac:dyDescent="0.4">
      <c r="A25" s="14"/>
      <c r="F25" s="15"/>
    </row>
    <row r="26" spans="1:6" x14ac:dyDescent="0.4">
      <c r="A26" s="16"/>
      <c r="B26" s="17"/>
      <c r="C26" s="17"/>
      <c r="D26" s="17"/>
      <c r="E26" s="18"/>
      <c r="F26" s="19"/>
    </row>
  </sheetData>
  <mergeCells count="3">
    <mergeCell ref="A16:F16"/>
    <mergeCell ref="A1:F1"/>
    <mergeCell ref="A2:F2"/>
  </mergeCells>
  <pageMargins left="0.25" right="0.25" top="0.75" bottom="0.75" header="0.3" footer="0.3"/>
  <pageSetup paperSize="9" scale="4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Alcantarilla</vt:lpstr>
      <vt:lpstr>Lote 2 Lorca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Martin   Laura</cp:lastModifiedBy>
  <cp:lastPrinted>2024-05-28T08:36:03Z</cp:lastPrinted>
  <dcterms:created xsi:type="dcterms:W3CDTF">2023-02-06T12:14:19Z</dcterms:created>
  <dcterms:modified xsi:type="dcterms:W3CDTF">2026-09-03T12:21:43Z</dcterms:modified>
</cp:coreProperties>
</file>