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Juridica\CONTRATACION PUBLICA\SUSANA N\ASISTENCIA SANITARIA LICITACIONES\2026\HOSPITAL BANYOLES\"/>
    </mc:Choice>
  </mc:AlternateContent>
  <xr:revisionPtr revIDLastSave="0" documentId="13_ncr:1_{3BC151FE-8989-4A8A-B025-A40E69D4A65B}" xr6:coauthVersionLast="47" xr6:coauthVersionMax="47" xr10:uidLastSave="{00000000-0000-0000-0000-000000000000}"/>
  <bookViews>
    <workbookView xWindow="-120" yWindow="-120" windowWidth="29040" windowHeight="15720" xr2:uid="{B7E43EC3-989D-4679-8601-914A0972E0CB}"/>
  </bookViews>
  <sheets>
    <sheet name="PROPUESTA ECONOMICA" sheetId="1" r:id="rId1"/>
  </sheets>
  <definedNames>
    <definedName name="_xlnm.Print_Area" localSheetId="0">'PROPUESTA ECONOMICA'!$A$1:$F$81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73" i="1" l="1"/>
  <c r="E73" i="1"/>
  <c r="F72" i="1"/>
  <c r="E72" i="1"/>
  <c r="E74" i="1" s="1"/>
  <c r="F68" i="1"/>
  <c r="E68" i="1"/>
  <c r="F67" i="1"/>
  <c r="E67" i="1"/>
  <c r="F66" i="1"/>
  <c r="E66" i="1"/>
  <c r="F65" i="1"/>
  <c r="E65" i="1"/>
  <c r="F64" i="1"/>
  <c r="E64" i="1"/>
  <c r="F63" i="1"/>
  <c r="E63" i="1"/>
  <c r="F62" i="1"/>
  <c r="E62" i="1"/>
  <c r="F61" i="1"/>
  <c r="E61" i="1"/>
  <c r="F60" i="1"/>
  <c r="E60" i="1"/>
  <c r="E69" i="1" s="1"/>
  <c r="F55" i="1"/>
  <c r="E55" i="1"/>
  <c r="F54" i="1"/>
  <c r="E54" i="1"/>
  <c r="F53" i="1"/>
  <c r="E53" i="1"/>
  <c r="F52" i="1"/>
  <c r="E52" i="1"/>
  <c r="F51" i="1"/>
  <c r="E51" i="1"/>
  <c r="F50" i="1"/>
  <c r="E50" i="1"/>
  <c r="F49" i="1"/>
  <c r="E49" i="1"/>
  <c r="F48" i="1"/>
  <c r="E48" i="1"/>
  <c r="E56" i="1" s="1"/>
  <c r="F47" i="1"/>
  <c r="E47" i="1"/>
  <c r="F43" i="1"/>
  <c r="E43" i="1"/>
  <c r="F42" i="1"/>
  <c r="E42" i="1"/>
  <c r="F41" i="1"/>
  <c r="E41" i="1"/>
  <c r="F40" i="1"/>
  <c r="E40" i="1"/>
  <c r="F39" i="1"/>
  <c r="E39" i="1"/>
  <c r="F38" i="1"/>
  <c r="E38" i="1"/>
  <c r="F37" i="1"/>
  <c r="E37" i="1"/>
  <c r="F36" i="1"/>
  <c r="E36" i="1"/>
  <c r="F35" i="1"/>
  <c r="E35" i="1"/>
  <c r="E44" i="1" s="1"/>
  <c r="F30" i="1"/>
  <c r="E30" i="1"/>
  <c r="F29" i="1"/>
  <c r="E29" i="1"/>
  <c r="F28" i="1"/>
  <c r="E28" i="1"/>
  <c r="F27" i="1"/>
  <c r="E27" i="1"/>
  <c r="F26" i="1"/>
  <c r="E26" i="1"/>
  <c r="F25" i="1"/>
  <c r="E25" i="1"/>
  <c r="F24" i="1"/>
  <c r="E24" i="1"/>
  <c r="F23" i="1"/>
  <c r="E23" i="1"/>
  <c r="F22" i="1"/>
  <c r="E22" i="1"/>
  <c r="E31" i="1" s="1"/>
  <c r="F19" i="1"/>
  <c r="E19" i="1"/>
  <c r="F18" i="1"/>
  <c r="E18" i="1"/>
  <c r="F17" i="1"/>
  <c r="E17" i="1"/>
  <c r="F16" i="1"/>
  <c r="E16" i="1"/>
  <c r="F15" i="1"/>
  <c r="E15" i="1"/>
  <c r="F14" i="1"/>
  <c r="E14" i="1"/>
  <c r="E13" i="1"/>
  <c r="F11" i="1"/>
  <c r="E10" i="1"/>
  <c r="F9" i="1"/>
  <c r="E9" i="1"/>
  <c r="F8" i="1"/>
  <c r="E8" i="1"/>
  <c r="F7" i="1"/>
  <c r="E7" i="1"/>
  <c r="F6" i="1"/>
  <c r="E6" i="1"/>
  <c r="F5" i="1"/>
  <c r="E5" i="1"/>
  <c r="F4" i="1"/>
  <c r="E4" i="1"/>
  <c r="E77" i="1" l="1"/>
</calcChain>
</file>

<file path=xl/sharedStrings.xml><?xml version="1.0" encoding="utf-8"?>
<sst xmlns="http://schemas.openxmlformats.org/spreadsheetml/2006/main" count="94" uniqueCount="41">
  <si>
    <t>ANEXO I - PROPOSICIÓN ECONÓMICA SERVICIO CONSISTENTE EN LA ASISTENCIA DE URGENCIAS Y ESPECIALIDADES HOSPITALARIAS EN LA POBLACIÓN DE BANYOLES PARA MUTUA INTERCOMARCAL, MUTUA COLABORADORA DE LA
SEGURIDAD SOCIAL NÚMERO 39.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</si>
  <si>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................................................. …………………………………………………………, con domicilio profesional en c/………………………..………….……………........ nº ……. y N.I.F……………………….…………….en su calidad de ........................................................................................................................................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………………………....................... ………………………………………… presenta la siguiente proposición económica, que incluye documentación susceptible de criterios de cuantificación automática</t>
  </si>
  <si>
    <t>DESCRIPCIÓN</t>
  </si>
  <si>
    <t>PRECIO LICITACIÓN</t>
  </si>
  <si>
    <t>UNIDADES</t>
  </si>
  <si>
    <t>PRECIO OFERTADO</t>
  </si>
  <si>
    <t>TOTAL</t>
  </si>
  <si>
    <t>URGENCIA (Incluye: Honorarios médicos, radiología y analítica convencional; Curas de Urgencias con ingreso o sin ingreso, Yesos, Medicación Administrada; Otras situaciones de urgencias. Excluye: Fármacos Recetados suministrados por Farmacia, que serán abonados por parte de la Mutua responsable del expediente a la Farmacia o al paciente, TAC, ECO o RNM.</t>
  </si>
  <si>
    <t>VISITAS SUCESIVAS</t>
  </si>
  <si>
    <t>VISITA ESPECIALISTA</t>
  </si>
  <si>
    <t>VISITA SUCESIVA ESPECIALISTA</t>
  </si>
  <si>
    <r>
      <t>ENFERMERIA</t>
    </r>
    <r>
      <rPr>
        <sz val="9"/>
        <color indexed="8"/>
        <rFont val="HelveticaNowText Regular"/>
        <family val="2"/>
      </rPr>
      <t xml:space="preserve"> (Incluye curas, vendajes, inyectables, etc.)</t>
    </r>
  </si>
  <si>
    <t>INFILTRACION (Si es en quirofano se aplicará el grupo 0 en honorarios y anestesista)</t>
  </si>
  <si>
    <t>Pruebas Diagnosticas</t>
  </si>
  <si>
    <t>RADIOGRAFIAS (por región anatómica)</t>
  </si>
  <si>
    <r>
      <t>RADIOGRAFIAS</t>
    </r>
    <r>
      <rPr>
        <sz val="9"/>
        <color indexed="8"/>
        <rFont val="HelveticaNowText Regular"/>
        <family val="2"/>
      </rPr>
      <t xml:space="preserve"> SIMPLE INFORMADA</t>
    </r>
  </si>
  <si>
    <t>ECOGRAFIAS</t>
  </si>
  <si>
    <t xml:space="preserve">ECO DOPLER </t>
  </si>
  <si>
    <t>ELECTROCARDIOGRAMA</t>
  </si>
  <si>
    <t>RESONANCIA MAGNÉTICA  UNA REGIÓN</t>
  </si>
  <si>
    <t>QUIROFANOS</t>
  </si>
  <si>
    <t>GRUPOS</t>
  </si>
  <si>
    <t>UD</t>
  </si>
  <si>
    <t xml:space="preserve"> GRUPO 0</t>
  </si>
  <si>
    <t xml:space="preserve"> GRUPO 1</t>
  </si>
  <si>
    <t xml:space="preserve"> GRUPO 2</t>
  </si>
  <si>
    <t xml:space="preserve"> GRUPO 3</t>
  </si>
  <si>
    <t xml:space="preserve"> GRUPO 4</t>
  </si>
  <si>
    <t xml:space="preserve"> GRUPO 5</t>
  </si>
  <si>
    <t xml:space="preserve"> GRUPO 6</t>
  </si>
  <si>
    <t xml:space="preserve"> GRUPO 7</t>
  </si>
  <si>
    <t xml:space="preserve"> GRUPO 8</t>
  </si>
  <si>
    <t>HONORARIOS MÉDICOS**</t>
  </si>
  <si>
    <t>AYUDANTÍA QUIRÚRGICA</t>
  </si>
  <si>
    <t>HONORARIOS ANESTESISTA</t>
  </si>
  <si>
    <t xml:space="preserve">
*INCLUYE:
- Derechos de quirófano y sala de reanimación
- Estancia hospitalaria y hostelería del paciente
- Medicación, material y fungibles de quirófano y planta de hospitalización
- Amplificador de RX
- Monitorización
- Derechos de Artroscopio
- Instrumentista, a partir del Grupo III
- 1 control radiológico postquirúrgico
- 1 control analítico postquirúrgico
- Asistencia del médico de guardia
- Rehabilitación, en caso de que sea necesaria, hasta duración máxima de hozpitalización de cada Grupo
NO INCLUYE:
- Material de osteosíntesis e implantes
- Medicación y material especial que no sea habitual en el quirófano
- Anatomía patológica
- Pruebas cruzadas y transfusiones
- Otras pruebas  diagnósticas
**Cuando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 La tarifa a aplicar por el gasto hospitalario es la del GQ con mayor importe. </t>
  </si>
  <si>
    <t>MATERIAL DE OSTEOSINTESIS**</t>
  </si>
  <si>
    <t>ESTANCIA HOSPITALARIA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</si>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</sst>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.00\ [$€-1]"/>
  </numFmts>
  <fonts count="14" x14ac:knownFonts="1">
    <font>
      <sz val="11"/>
      <name val="Calibri"/>
      <family val="2"/>
    </font>
    <font>
      <sz val="11"/>
      <name val="Calibri"/>
      <family val="2"/>
    </font>
    <font>
      <b/>
      <sz val="14"/>
      <name val="HelveticaNowText Regular"/>
      <family val="2"/>
    </font>
    <font>
      <sz val="10"/>
      <name val="HelveticaNowText Regular"/>
      <family val="2"/>
    </font>
    <font>
      <b/>
      <sz val="9"/>
      <name val="HelveticaNowText Regular"/>
      <family val="2"/>
    </font>
    <font>
      <sz val="9"/>
      <name val="Calibri"/>
      <family val="2"/>
    </font>
    <font>
      <sz val="9"/>
      <color rgb="FF000000"/>
      <name val="HelveticaNowText Regular"/>
      <family val="2"/>
    </font>
    <font>
      <sz val="9"/>
      <name val="HelveticaNowText Regular"/>
      <family val="2"/>
    </font>
    <font>
      <sz val="9"/>
      <color rgb="FFFF0000"/>
      <name val="HelveticaNowText Regular"/>
      <family val="2"/>
    </font>
    <font>
      <sz val="9"/>
      <color indexed="8"/>
      <name val="HelveticaNowText Regular"/>
      <family val="2"/>
    </font>
    <font>
      <b/>
      <sz val="9"/>
      <color rgb="FF000000"/>
      <name val="HelveticaNowText Regular"/>
      <family val="2"/>
    </font>
    <font>
      <sz val="9"/>
      <color theme="1"/>
      <name val="HelveticaNowText Regular"/>
      <family val="2"/>
    </font>
    <font>
      <b/>
      <sz val="9"/>
      <color theme="1"/>
      <name val="HelveticaNowText Regular"/>
      <family val="2"/>
    </font>
    <font>
      <sz val="9"/>
      <color theme="0"/>
      <name val="HelveticaNowText Regular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ill="0" applyBorder="0" applyAlignment="0" applyProtection="0"/>
  </cellStyleXfs>
  <cellXfs count="73">
    <xf numFmtId="0" fontId="0" fillId="0" borderId="0" xfId="0"/>
    <xf numFmtId="44" fontId="7" fillId="0" borderId="7" xfId="1" applyFont="1" applyBorder="1" applyAlignment="1" applyProtection="1">
      <alignment horizontal="right" vertical="center"/>
    </xf>
    <xf numFmtId="44" fontId="8" fillId="0" borderId="2" xfId="1" applyFont="1" applyBorder="1" applyAlignment="1" applyProtection="1">
      <alignment horizontal="right" vertical="center"/>
    </xf>
    <xf numFmtId="44" fontId="7" fillId="0" borderId="2" xfId="1" applyFont="1" applyFill="1" applyBorder="1" applyAlignment="1" applyProtection="1">
      <alignment horizontal="right" vertical="center"/>
    </xf>
    <xf numFmtId="44" fontId="8" fillId="0" borderId="0" xfId="1" applyFont="1" applyFill="1" applyBorder="1" applyAlignment="1" applyProtection="1">
      <alignment horizontal="right" vertical="center"/>
    </xf>
    <xf numFmtId="44" fontId="7" fillId="0" borderId="0" xfId="1" applyFont="1" applyFill="1" applyBorder="1" applyAlignment="1" applyProtection="1">
      <alignment horizontal="right" vertical="center"/>
    </xf>
    <xf numFmtId="44" fontId="8" fillId="0" borderId="2" xfId="1" applyFont="1" applyFill="1" applyBorder="1" applyAlignment="1" applyProtection="1">
      <alignment horizontal="right" vertical="center"/>
    </xf>
    <xf numFmtId="44" fontId="8" fillId="0" borderId="5" xfId="1" applyFont="1" applyFill="1" applyBorder="1" applyAlignment="1" applyProtection="1">
      <alignment horizontal="right" vertical="center"/>
    </xf>
    <xf numFmtId="44" fontId="7" fillId="0" borderId="5" xfId="1" applyFont="1" applyFill="1" applyBorder="1" applyAlignment="1" applyProtection="1">
      <alignment horizontal="right" vertical="center"/>
    </xf>
    <xf numFmtId="44" fontId="7" fillId="0" borderId="6" xfId="1" applyFont="1" applyFill="1" applyBorder="1" applyAlignment="1" applyProtection="1">
      <alignment horizontal="right" vertic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6" xfId="0" applyBorder="1" applyProtection="1"/>
    <xf numFmtId="0" fontId="4" fillId="0" borderId="7" xfId="0" applyFont="1" applyBorder="1" applyAlignment="1" applyProtection="1">
      <alignment vertical="center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/>
    </xf>
    <xf numFmtId="0" fontId="5" fillId="0" borderId="6" xfId="0" applyFont="1" applyBorder="1" applyProtection="1"/>
    <xf numFmtId="0" fontId="6" fillId="0" borderId="8" xfId="0" applyFont="1" applyBorder="1" applyAlignment="1" applyProtection="1">
      <alignment vertical="center" wrapText="1"/>
    </xf>
    <xf numFmtId="164" fontId="7" fillId="0" borderId="7" xfId="0" applyNumberFormat="1" applyFont="1" applyBorder="1" applyAlignment="1" applyProtection="1">
      <alignment vertical="center"/>
    </xf>
    <xf numFmtId="0" fontId="7" fillId="0" borderId="7" xfId="0" applyFont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horizontal="right" vertical="center" wrapText="1"/>
    </xf>
    <xf numFmtId="0" fontId="7" fillId="0" borderId="8" xfId="0" applyFont="1" applyBorder="1" applyAlignment="1" applyProtection="1">
      <alignment vertical="center" wrapText="1"/>
    </xf>
    <xf numFmtId="0" fontId="7" fillId="0" borderId="1" xfId="0" applyFont="1" applyBorder="1" applyAlignment="1" applyProtection="1">
      <alignment vertical="center" wrapText="1"/>
    </xf>
    <xf numFmtId="164" fontId="7" fillId="0" borderId="2" xfId="0" applyNumberFormat="1" applyFont="1" applyBorder="1" applyAlignment="1" applyProtection="1">
      <alignment horizontal="right" vertical="center"/>
    </xf>
    <xf numFmtId="0" fontId="7" fillId="0" borderId="2" xfId="0" applyFont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right" vertical="center" wrapText="1"/>
    </xf>
    <xf numFmtId="0" fontId="7" fillId="0" borderId="9" xfId="0" applyFont="1" applyBorder="1" applyAlignment="1" applyProtection="1">
      <alignment vertical="center" wrapText="1"/>
    </xf>
    <xf numFmtId="164" fontId="7" fillId="0" borderId="0" xfId="0" applyNumberFormat="1" applyFont="1" applyAlignment="1" applyProtection="1">
      <alignment horizontal="right" vertical="center"/>
    </xf>
    <xf numFmtId="0" fontId="7" fillId="0" borderId="0" xfId="0" applyFont="1" applyAlignment="1" applyProtection="1">
      <alignment horizontal="center" vertical="center"/>
    </xf>
    <xf numFmtId="0" fontId="10" fillId="0" borderId="4" xfId="0" applyFont="1" applyBorder="1" applyAlignment="1" applyProtection="1">
      <alignment vertical="center" wrapText="1"/>
    </xf>
    <xf numFmtId="8" fontId="6" fillId="0" borderId="7" xfId="0" applyNumberFormat="1" applyFont="1" applyBorder="1" applyAlignment="1" applyProtection="1">
      <alignment horizontal="right" vertical="center"/>
    </xf>
    <xf numFmtId="0" fontId="6" fillId="0" borderId="7" xfId="0" applyFont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vertical="center" wrapText="1"/>
    </xf>
    <xf numFmtId="0" fontId="4" fillId="0" borderId="4" xfId="0" applyFont="1" applyBorder="1" applyAlignment="1" applyProtection="1">
      <alignment vertical="center" wrapText="1"/>
    </xf>
    <xf numFmtId="164" fontId="7" fillId="0" borderId="5" xfId="0" applyNumberFormat="1" applyFont="1" applyBorder="1" applyAlignment="1" applyProtection="1">
      <alignment horizontal="right" vertical="center"/>
    </xf>
    <xf numFmtId="0" fontId="7" fillId="0" borderId="5" xfId="0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vertical="center"/>
    </xf>
    <xf numFmtId="164" fontId="4" fillId="0" borderId="7" xfId="0" applyNumberFormat="1" applyFont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vertical="center"/>
    </xf>
    <xf numFmtId="164" fontId="11" fillId="0" borderId="7" xfId="0" applyNumberFormat="1" applyFont="1" applyBorder="1" applyProtection="1"/>
    <xf numFmtId="0" fontId="4" fillId="0" borderId="4" xfId="0" applyFont="1" applyBorder="1" applyAlignment="1" applyProtection="1">
      <alignment horizontal="left" vertical="center" wrapText="1"/>
    </xf>
    <xf numFmtId="165" fontId="7" fillId="0" borderId="2" xfId="0" applyNumberFormat="1" applyFont="1" applyBorder="1" applyAlignment="1" applyProtection="1">
      <alignment horizontal="center" vertical="center"/>
    </xf>
    <xf numFmtId="44" fontId="7" fillId="0" borderId="2" xfId="0" applyNumberFormat="1" applyFont="1" applyBorder="1" applyAlignment="1" applyProtection="1">
      <alignment horizontal="center" vertical="center"/>
    </xf>
    <xf numFmtId="0" fontId="7" fillId="0" borderId="9" xfId="0" applyFont="1" applyBorder="1" applyAlignment="1" applyProtection="1">
      <alignment vertical="top" wrapText="1"/>
    </xf>
    <xf numFmtId="0" fontId="7" fillId="0" borderId="0" xfId="0" applyFont="1" applyAlignment="1" applyProtection="1">
      <alignment vertical="top" wrapText="1"/>
    </xf>
    <xf numFmtId="0" fontId="7" fillId="0" borderId="6" xfId="0" applyFont="1" applyBorder="1" applyAlignment="1" applyProtection="1">
      <alignment vertical="top" wrapText="1"/>
    </xf>
    <xf numFmtId="44" fontId="7" fillId="0" borderId="0" xfId="0" applyNumberFormat="1" applyFont="1" applyAlignment="1" applyProtection="1">
      <alignment vertical="top" wrapText="1"/>
    </xf>
    <xf numFmtId="0" fontId="4" fillId="0" borderId="8" xfId="0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44" fontId="7" fillId="0" borderId="7" xfId="0" applyNumberFormat="1" applyFont="1" applyBorder="1" applyAlignment="1" applyProtection="1">
      <alignment vertical="top" wrapText="1"/>
    </xf>
    <xf numFmtId="0" fontId="12" fillId="0" borderId="9" xfId="0" applyFont="1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13" fillId="0" borderId="0" xfId="0" applyFont="1" applyAlignment="1" applyProtection="1">
      <alignment horizontal="center"/>
    </xf>
    <xf numFmtId="0" fontId="11" fillId="0" borderId="0" xfId="0" applyFont="1" applyProtection="1"/>
    <xf numFmtId="0" fontId="11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right" vertical="center" wrapText="1"/>
    </xf>
    <xf numFmtId="0" fontId="11" fillId="0" borderId="9" xfId="0" applyFont="1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12" xfId="0" applyBorder="1" applyProtection="1"/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164" fontId="7" fillId="0" borderId="7" xfId="0" applyNumberFormat="1" applyFont="1" applyBorder="1" applyAlignment="1" applyProtection="1">
      <alignment vertical="center"/>
      <protection locked="0"/>
    </xf>
    <xf numFmtId="8" fontId="6" fillId="0" borderId="7" xfId="0" applyNumberFormat="1" applyFont="1" applyBorder="1" applyAlignment="1" applyProtection="1">
      <alignment horizontal="right" vertical="center"/>
      <protection locked="0"/>
    </xf>
    <xf numFmtId="164" fontId="11" fillId="0" borderId="7" xfId="0" applyNumberFormat="1" applyFont="1" applyBorder="1" applyProtection="1">
      <protection locked="0"/>
    </xf>
    <xf numFmtId="0" fontId="11" fillId="0" borderId="0" xfId="0" applyFont="1" applyProtection="1">
      <protection locked="0"/>
    </xf>
    <xf numFmtId="0" fontId="11" fillId="0" borderId="9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0" fontId="11" fillId="0" borderId="9" xfId="0" applyFont="1" applyBorder="1" applyAlignment="1" applyProtection="1">
      <alignment horizontal="center" vertical="top"/>
      <protection locked="0"/>
    </xf>
    <xf numFmtId="0" fontId="11" fillId="0" borderId="0" xfId="0" applyFont="1" applyAlignment="1" applyProtection="1">
      <alignment vertical="top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13E24-99BB-4DBD-9F22-7A1DBAA9CB22}">
  <dimension ref="A1:G82"/>
  <sheetViews>
    <sheetView showGridLines="0" tabSelected="1" zoomScale="115" zoomScaleNormal="115" workbookViewId="0">
      <selection activeCell="D4" sqref="D4"/>
    </sheetView>
  </sheetViews>
  <sheetFormatPr baseColWidth="10" defaultRowHeight="15" x14ac:dyDescent="0.25"/>
  <cols>
    <col min="1" max="1" width="50.7109375" style="13" customWidth="1"/>
    <col min="2" max="2" width="14.85546875" style="13" customWidth="1"/>
    <col min="3" max="3" width="15.42578125" style="13" customWidth="1"/>
    <col min="4" max="4" width="13.7109375" style="13" customWidth="1"/>
    <col min="5" max="5" width="15" style="13" customWidth="1"/>
    <col min="6" max="6" width="13" style="13" bestFit="1" customWidth="1"/>
    <col min="7" max="256" width="11.42578125" style="13"/>
    <col min="257" max="257" width="50.7109375" style="13" customWidth="1"/>
    <col min="258" max="258" width="14.85546875" style="13" customWidth="1"/>
    <col min="259" max="259" width="15.42578125" style="13" customWidth="1"/>
    <col min="260" max="260" width="13.7109375" style="13" customWidth="1"/>
    <col min="261" max="261" width="15" style="13" customWidth="1"/>
    <col min="262" max="262" width="13" style="13" bestFit="1" customWidth="1"/>
    <col min="263" max="512" width="11.42578125" style="13"/>
    <col min="513" max="513" width="50.7109375" style="13" customWidth="1"/>
    <col min="514" max="514" width="14.85546875" style="13" customWidth="1"/>
    <col min="515" max="515" width="15.42578125" style="13" customWidth="1"/>
    <col min="516" max="516" width="13.7109375" style="13" customWidth="1"/>
    <col min="517" max="517" width="15" style="13" customWidth="1"/>
    <col min="518" max="518" width="13" style="13" bestFit="1" customWidth="1"/>
    <col min="519" max="768" width="11.42578125" style="13"/>
    <col min="769" max="769" width="50.7109375" style="13" customWidth="1"/>
    <col min="770" max="770" width="14.85546875" style="13" customWidth="1"/>
    <col min="771" max="771" width="15.42578125" style="13" customWidth="1"/>
    <col min="772" max="772" width="13.7109375" style="13" customWidth="1"/>
    <col min="773" max="773" width="15" style="13" customWidth="1"/>
    <col min="774" max="774" width="13" style="13" bestFit="1" customWidth="1"/>
    <col min="775" max="1024" width="11.42578125" style="13"/>
    <col min="1025" max="1025" width="50.7109375" style="13" customWidth="1"/>
    <col min="1026" max="1026" width="14.85546875" style="13" customWidth="1"/>
    <col min="1027" max="1027" width="15.42578125" style="13" customWidth="1"/>
    <col min="1028" max="1028" width="13.7109375" style="13" customWidth="1"/>
    <col min="1029" max="1029" width="15" style="13" customWidth="1"/>
    <col min="1030" max="1030" width="13" style="13" bestFit="1" customWidth="1"/>
    <col min="1031" max="1280" width="11.42578125" style="13"/>
    <col min="1281" max="1281" width="50.7109375" style="13" customWidth="1"/>
    <col min="1282" max="1282" width="14.85546875" style="13" customWidth="1"/>
    <col min="1283" max="1283" width="15.42578125" style="13" customWidth="1"/>
    <col min="1284" max="1284" width="13.7109375" style="13" customWidth="1"/>
    <col min="1285" max="1285" width="15" style="13" customWidth="1"/>
    <col min="1286" max="1286" width="13" style="13" bestFit="1" customWidth="1"/>
    <col min="1287" max="1536" width="11.42578125" style="13"/>
    <col min="1537" max="1537" width="50.7109375" style="13" customWidth="1"/>
    <col min="1538" max="1538" width="14.85546875" style="13" customWidth="1"/>
    <col min="1539" max="1539" width="15.42578125" style="13" customWidth="1"/>
    <col min="1540" max="1540" width="13.7109375" style="13" customWidth="1"/>
    <col min="1541" max="1541" width="15" style="13" customWidth="1"/>
    <col min="1542" max="1542" width="13" style="13" bestFit="1" customWidth="1"/>
    <col min="1543" max="1792" width="11.42578125" style="13"/>
    <col min="1793" max="1793" width="50.7109375" style="13" customWidth="1"/>
    <col min="1794" max="1794" width="14.85546875" style="13" customWidth="1"/>
    <col min="1795" max="1795" width="15.42578125" style="13" customWidth="1"/>
    <col min="1796" max="1796" width="13.7109375" style="13" customWidth="1"/>
    <col min="1797" max="1797" width="15" style="13" customWidth="1"/>
    <col min="1798" max="1798" width="13" style="13" bestFit="1" customWidth="1"/>
    <col min="1799" max="2048" width="11.42578125" style="13"/>
    <col min="2049" max="2049" width="50.7109375" style="13" customWidth="1"/>
    <col min="2050" max="2050" width="14.85546875" style="13" customWidth="1"/>
    <col min="2051" max="2051" width="15.42578125" style="13" customWidth="1"/>
    <col min="2052" max="2052" width="13.7109375" style="13" customWidth="1"/>
    <col min="2053" max="2053" width="15" style="13" customWidth="1"/>
    <col min="2054" max="2054" width="13" style="13" bestFit="1" customWidth="1"/>
    <col min="2055" max="2304" width="11.42578125" style="13"/>
    <col min="2305" max="2305" width="50.7109375" style="13" customWidth="1"/>
    <col min="2306" max="2306" width="14.85546875" style="13" customWidth="1"/>
    <col min="2307" max="2307" width="15.42578125" style="13" customWidth="1"/>
    <col min="2308" max="2308" width="13.7109375" style="13" customWidth="1"/>
    <col min="2309" max="2309" width="15" style="13" customWidth="1"/>
    <col min="2310" max="2310" width="13" style="13" bestFit="1" customWidth="1"/>
    <col min="2311" max="2560" width="11.42578125" style="13"/>
    <col min="2561" max="2561" width="50.7109375" style="13" customWidth="1"/>
    <col min="2562" max="2562" width="14.85546875" style="13" customWidth="1"/>
    <col min="2563" max="2563" width="15.42578125" style="13" customWidth="1"/>
    <col min="2564" max="2564" width="13.7109375" style="13" customWidth="1"/>
    <col min="2565" max="2565" width="15" style="13" customWidth="1"/>
    <col min="2566" max="2566" width="13" style="13" bestFit="1" customWidth="1"/>
    <col min="2567" max="2816" width="11.42578125" style="13"/>
    <col min="2817" max="2817" width="50.7109375" style="13" customWidth="1"/>
    <col min="2818" max="2818" width="14.85546875" style="13" customWidth="1"/>
    <col min="2819" max="2819" width="15.42578125" style="13" customWidth="1"/>
    <col min="2820" max="2820" width="13.7109375" style="13" customWidth="1"/>
    <col min="2821" max="2821" width="15" style="13" customWidth="1"/>
    <col min="2822" max="2822" width="13" style="13" bestFit="1" customWidth="1"/>
    <col min="2823" max="3072" width="11.42578125" style="13"/>
    <col min="3073" max="3073" width="50.7109375" style="13" customWidth="1"/>
    <col min="3074" max="3074" width="14.85546875" style="13" customWidth="1"/>
    <col min="3075" max="3075" width="15.42578125" style="13" customWidth="1"/>
    <col min="3076" max="3076" width="13.7109375" style="13" customWidth="1"/>
    <col min="3077" max="3077" width="15" style="13" customWidth="1"/>
    <col min="3078" max="3078" width="13" style="13" bestFit="1" customWidth="1"/>
    <col min="3079" max="3328" width="11.42578125" style="13"/>
    <col min="3329" max="3329" width="50.7109375" style="13" customWidth="1"/>
    <col min="3330" max="3330" width="14.85546875" style="13" customWidth="1"/>
    <col min="3331" max="3331" width="15.42578125" style="13" customWidth="1"/>
    <col min="3332" max="3332" width="13.7109375" style="13" customWidth="1"/>
    <col min="3333" max="3333" width="15" style="13" customWidth="1"/>
    <col min="3334" max="3334" width="13" style="13" bestFit="1" customWidth="1"/>
    <col min="3335" max="3584" width="11.42578125" style="13"/>
    <col min="3585" max="3585" width="50.7109375" style="13" customWidth="1"/>
    <col min="3586" max="3586" width="14.85546875" style="13" customWidth="1"/>
    <col min="3587" max="3587" width="15.42578125" style="13" customWidth="1"/>
    <col min="3588" max="3588" width="13.7109375" style="13" customWidth="1"/>
    <col min="3589" max="3589" width="15" style="13" customWidth="1"/>
    <col min="3590" max="3590" width="13" style="13" bestFit="1" customWidth="1"/>
    <col min="3591" max="3840" width="11.42578125" style="13"/>
    <col min="3841" max="3841" width="50.7109375" style="13" customWidth="1"/>
    <col min="3842" max="3842" width="14.85546875" style="13" customWidth="1"/>
    <col min="3843" max="3843" width="15.42578125" style="13" customWidth="1"/>
    <col min="3844" max="3844" width="13.7109375" style="13" customWidth="1"/>
    <col min="3845" max="3845" width="15" style="13" customWidth="1"/>
    <col min="3846" max="3846" width="13" style="13" bestFit="1" customWidth="1"/>
    <col min="3847" max="4096" width="11.42578125" style="13"/>
    <col min="4097" max="4097" width="50.7109375" style="13" customWidth="1"/>
    <col min="4098" max="4098" width="14.85546875" style="13" customWidth="1"/>
    <col min="4099" max="4099" width="15.42578125" style="13" customWidth="1"/>
    <col min="4100" max="4100" width="13.7109375" style="13" customWidth="1"/>
    <col min="4101" max="4101" width="15" style="13" customWidth="1"/>
    <col min="4102" max="4102" width="13" style="13" bestFit="1" customWidth="1"/>
    <col min="4103" max="4352" width="11.42578125" style="13"/>
    <col min="4353" max="4353" width="50.7109375" style="13" customWidth="1"/>
    <col min="4354" max="4354" width="14.85546875" style="13" customWidth="1"/>
    <col min="4355" max="4355" width="15.42578125" style="13" customWidth="1"/>
    <col min="4356" max="4356" width="13.7109375" style="13" customWidth="1"/>
    <col min="4357" max="4357" width="15" style="13" customWidth="1"/>
    <col min="4358" max="4358" width="13" style="13" bestFit="1" customWidth="1"/>
    <col min="4359" max="4608" width="11.42578125" style="13"/>
    <col min="4609" max="4609" width="50.7109375" style="13" customWidth="1"/>
    <col min="4610" max="4610" width="14.85546875" style="13" customWidth="1"/>
    <col min="4611" max="4611" width="15.42578125" style="13" customWidth="1"/>
    <col min="4612" max="4612" width="13.7109375" style="13" customWidth="1"/>
    <col min="4613" max="4613" width="15" style="13" customWidth="1"/>
    <col min="4614" max="4614" width="13" style="13" bestFit="1" customWidth="1"/>
    <col min="4615" max="4864" width="11.42578125" style="13"/>
    <col min="4865" max="4865" width="50.7109375" style="13" customWidth="1"/>
    <col min="4866" max="4866" width="14.85546875" style="13" customWidth="1"/>
    <col min="4867" max="4867" width="15.42578125" style="13" customWidth="1"/>
    <col min="4868" max="4868" width="13.7109375" style="13" customWidth="1"/>
    <col min="4869" max="4869" width="15" style="13" customWidth="1"/>
    <col min="4870" max="4870" width="13" style="13" bestFit="1" customWidth="1"/>
    <col min="4871" max="5120" width="11.42578125" style="13"/>
    <col min="5121" max="5121" width="50.7109375" style="13" customWidth="1"/>
    <col min="5122" max="5122" width="14.85546875" style="13" customWidth="1"/>
    <col min="5123" max="5123" width="15.42578125" style="13" customWidth="1"/>
    <col min="5124" max="5124" width="13.7109375" style="13" customWidth="1"/>
    <col min="5125" max="5125" width="15" style="13" customWidth="1"/>
    <col min="5126" max="5126" width="13" style="13" bestFit="1" customWidth="1"/>
    <col min="5127" max="5376" width="11.42578125" style="13"/>
    <col min="5377" max="5377" width="50.7109375" style="13" customWidth="1"/>
    <col min="5378" max="5378" width="14.85546875" style="13" customWidth="1"/>
    <col min="5379" max="5379" width="15.42578125" style="13" customWidth="1"/>
    <col min="5380" max="5380" width="13.7109375" style="13" customWidth="1"/>
    <col min="5381" max="5381" width="15" style="13" customWidth="1"/>
    <col min="5382" max="5382" width="13" style="13" bestFit="1" customWidth="1"/>
    <col min="5383" max="5632" width="11.42578125" style="13"/>
    <col min="5633" max="5633" width="50.7109375" style="13" customWidth="1"/>
    <col min="5634" max="5634" width="14.85546875" style="13" customWidth="1"/>
    <col min="5635" max="5635" width="15.42578125" style="13" customWidth="1"/>
    <col min="5636" max="5636" width="13.7109375" style="13" customWidth="1"/>
    <col min="5637" max="5637" width="15" style="13" customWidth="1"/>
    <col min="5638" max="5638" width="13" style="13" bestFit="1" customWidth="1"/>
    <col min="5639" max="5888" width="11.42578125" style="13"/>
    <col min="5889" max="5889" width="50.7109375" style="13" customWidth="1"/>
    <col min="5890" max="5890" width="14.85546875" style="13" customWidth="1"/>
    <col min="5891" max="5891" width="15.42578125" style="13" customWidth="1"/>
    <col min="5892" max="5892" width="13.7109375" style="13" customWidth="1"/>
    <col min="5893" max="5893" width="15" style="13" customWidth="1"/>
    <col min="5894" max="5894" width="13" style="13" bestFit="1" customWidth="1"/>
    <col min="5895" max="6144" width="11.42578125" style="13"/>
    <col min="6145" max="6145" width="50.7109375" style="13" customWidth="1"/>
    <col min="6146" max="6146" width="14.85546875" style="13" customWidth="1"/>
    <col min="6147" max="6147" width="15.42578125" style="13" customWidth="1"/>
    <col min="6148" max="6148" width="13.7109375" style="13" customWidth="1"/>
    <col min="6149" max="6149" width="15" style="13" customWidth="1"/>
    <col min="6150" max="6150" width="13" style="13" bestFit="1" customWidth="1"/>
    <col min="6151" max="6400" width="11.42578125" style="13"/>
    <col min="6401" max="6401" width="50.7109375" style="13" customWidth="1"/>
    <col min="6402" max="6402" width="14.85546875" style="13" customWidth="1"/>
    <col min="6403" max="6403" width="15.42578125" style="13" customWidth="1"/>
    <col min="6404" max="6404" width="13.7109375" style="13" customWidth="1"/>
    <col min="6405" max="6405" width="15" style="13" customWidth="1"/>
    <col min="6406" max="6406" width="13" style="13" bestFit="1" customWidth="1"/>
    <col min="6407" max="6656" width="11.42578125" style="13"/>
    <col min="6657" max="6657" width="50.7109375" style="13" customWidth="1"/>
    <col min="6658" max="6658" width="14.85546875" style="13" customWidth="1"/>
    <col min="6659" max="6659" width="15.42578125" style="13" customWidth="1"/>
    <col min="6660" max="6660" width="13.7109375" style="13" customWidth="1"/>
    <col min="6661" max="6661" width="15" style="13" customWidth="1"/>
    <col min="6662" max="6662" width="13" style="13" bestFit="1" customWidth="1"/>
    <col min="6663" max="6912" width="11.42578125" style="13"/>
    <col min="6913" max="6913" width="50.7109375" style="13" customWidth="1"/>
    <col min="6914" max="6914" width="14.85546875" style="13" customWidth="1"/>
    <col min="6915" max="6915" width="15.42578125" style="13" customWidth="1"/>
    <col min="6916" max="6916" width="13.7109375" style="13" customWidth="1"/>
    <col min="6917" max="6917" width="15" style="13" customWidth="1"/>
    <col min="6918" max="6918" width="13" style="13" bestFit="1" customWidth="1"/>
    <col min="6919" max="7168" width="11.42578125" style="13"/>
    <col min="7169" max="7169" width="50.7109375" style="13" customWidth="1"/>
    <col min="7170" max="7170" width="14.85546875" style="13" customWidth="1"/>
    <col min="7171" max="7171" width="15.42578125" style="13" customWidth="1"/>
    <col min="7172" max="7172" width="13.7109375" style="13" customWidth="1"/>
    <col min="7173" max="7173" width="15" style="13" customWidth="1"/>
    <col min="7174" max="7174" width="13" style="13" bestFit="1" customWidth="1"/>
    <col min="7175" max="7424" width="11.42578125" style="13"/>
    <col min="7425" max="7425" width="50.7109375" style="13" customWidth="1"/>
    <col min="7426" max="7426" width="14.85546875" style="13" customWidth="1"/>
    <col min="7427" max="7427" width="15.42578125" style="13" customWidth="1"/>
    <col min="7428" max="7428" width="13.7109375" style="13" customWidth="1"/>
    <col min="7429" max="7429" width="15" style="13" customWidth="1"/>
    <col min="7430" max="7430" width="13" style="13" bestFit="1" customWidth="1"/>
    <col min="7431" max="7680" width="11.42578125" style="13"/>
    <col min="7681" max="7681" width="50.7109375" style="13" customWidth="1"/>
    <col min="7682" max="7682" width="14.85546875" style="13" customWidth="1"/>
    <col min="7683" max="7683" width="15.42578125" style="13" customWidth="1"/>
    <col min="7684" max="7684" width="13.7109375" style="13" customWidth="1"/>
    <col min="7685" max="7685" width="15" style="13" customWidth="1"/>
    <col min="7686" max="7686" width="13" style="13" bestFit="1" customWidth="1"/>
    <col min="7687" max="7936" width="11.42578125" style="13"/>
    <col min="7937" max="7937" width="50.7109375" style="13" customWidth="1"/>
    <col min="7938" max="7938" width="14.85546875" style="13" customWidth="1"/>
    <col min="7939" max="7939" width="15.42578125" style="13" customWidth="1"/>
    <col min="7940" max="7940" width="13.7109375" style="13" customWidth="1"/>
    <col min="7941" max="7941" width="15" style="13" customWidth="1"/>
    <col min="7942" max="7942" width="13" style="13" bestFit="1" customWidth="1"/>
    <col min="7943" max="8192" width="11.42578125" style="13"/>
    <col min="8193" max="8193" width="50.7109375" style="13" customWidth="1"/>
    <col min="8194" max="8194" width="14.85546875" style="13" customWidth="1"/>
    <col min="8195" max="8195" width="15.42578125" style="13" customWidth="1"/>
    <col min="8196" max="8196" width="13.7109375" style="13" customWidth="1"/>
    <col min="8197" max="8197" width="15" style="13" customWidth="1"/>
    <col min="8198" max="8198" width="13" style="13" bestFit="1" customWidth="1"/>
    <col min="8199" max="8448" width="11.42578125" style="13"/>
    <col min="8449" max="8449" width="50.7109375" style="13" customWidth="1"/>
    <col min="8450" max="8450" width="14.85546875" style="13" customWidth="1"/>
    <col min="8451" max="8451" width="15.42578125" style="13" customWidth="1"/>
    <col min="8452" max="8452" width="13.7109375" style="13" customWidth="1"/>
    <col min="8453" max="8453" width="15" style="13" customWidth="1"/>
    <col min="8454" max="8454" width="13" style="13" bestFit="1" customWidth="1"/>
    <col min="8455" max="8704" width="11.42578125" style="13"/>
    <col min="8705" max="8705" width="50.7109375" style="13" customWidth="1"/>
    <col min="8706" max="8706" width="14.85546875" style="13" customWidth="1"/>
    <col min="8707" max="8707" width="15.42578125" style="13" customWidth="1"/>
    <col min="8708" max="8708" width="13.7109375" style="13" customWidth="1"/>
    <col min="8709" max="8709" width="15" style="13" customWidth="1"/>
    <col min="8710" max="8710" width="13" style="13" bestFit="1" customWidth="1"/>
    <col min="8711" max="8960" width="11.42578125" style="13"/>
    <col min="8961" max="8961" width="50.7109375" style="13" customWidth="1"/>
    <col min="8962" max="8962" width="14.85546875" style="13" customWidth="1"/>
    <col min="8963" max="8963" width="15.42578125" style="13" customWidth="1"/>
    <col min="8964" max="8964" width="13.7109375" style="13" customWidth="1"/>
    <col min="8965" max="8965" width="15" style="13" customWidth="1"/>
    <col min="8966" max="8966" width="13" style="13" bestFit="1" customWidth="1"/>
    <col min="8967" max="9216" width="11.42578125" style="13"/>
    <col min="9217" max="9217" width="50.7109375" style="13" customWidth="1"/>
    <col min="9218" max="9218" width="14.85546875" style="13" customWidth="1"/>
    <col min="9219" max="9219" width="15.42578125" style="13" customWidth="1"/>
    <col min="9220" max="9220" width="13.7109375" style="13" customWidth="1"/>
    <col min="9221" max="9221" width="15" style="13" customWidth="1"/>
    <col min="9222" max="9222" width="13" style="13" bestFit="1" customWidth="1"/>
    <col min="9223" max="9472" width="11.42578125" style="13"/>
    <col min="9473" max="9473" width="50.7109375" style="13" customWidth="1"/>
    <col min="9474" max="9474" width="14.85546875" style="13" customWidth="1"/>
    <col min="9475" max="9475" width="15.42578125" style="13" customWidth="1"/>
    <col min="9476" max="9476" width="13.7109375" style="13" customWidth="1"/>
    <col min="9477" max="9477" width="15" style="13" customWidth="1"/>
    <col min="9478" max="9478" width="13" style="13" bestFit="1" customWidth="1"/>
    <col min="9479" max="9728" width="11.42578125" style="13"/>
    <col min="9729" max="9729" width="50.7109375" style="13" customWidth="1"/>
    <col min="9730" max="9730" width="14.85546875" style="13" customWidth="1"/>
    <col min="9731" max="9731" width="15.42578125" style="13" customWidth="1"/>
    <col min="9732" max="9732" width="13.7109375" style="13" customWidth="1"/>
    <col min="9733" max="9733" width="15" style="13" customWidth="1"/>
    <col min="9734" max="9734" width="13" style="13" bestFit="1" customWidth="1"/>
    <col min="9735" max="9984" width="11.42578125" style="13"/>
    <col min="9985" max="9985" width="50.7109375" style="13" customWidth="1"/>
    <col min="9986" max="9986" width="14.85546875" style="13" customWidth="1"/>
    <col min="9987" max="9987" width="15.42578125" style="13" customWidth="1"/>
    <col min="9988" max="9988" width="13.7109375" style="13" customWidth="1"/>
    <col min="9989" max="9989" width="15" style="13" customWidth="1"/>
    <col min="9990" max="9990" width="13" style="13" bestFit="1" customWidth="1"/>
    <col min="9991" max="10240" width="11.42578125" style="13"/>
    <col min="10241" max="10241" width="50.7109375" style="13" customWidth="1"/>
    <col min="10242" max="10242" width="14.85546875" style="13" customWidth="1"/>
    <col min="10243" max="10243" width="15.42578125" style="13" customWidth="1"/>
    <col min="10244" max="10244" width="13.7109375" style="13" customWidth="1"/>
    <col min="10245" max="10245" width="15" style="13" customWidth="1"/>
    <col min="10246" max="10246" width="13" style="13" bestFit="1" customWidth="1"/>
    <col min="10247" max="10496" width="11.42578125" style="13"/>
    <col min="10497" max="10497" width="50.7109375" style="13" customWidth="1"/>
    <col min="10498" max="10498" width="14.85546875" style="13" customWidth="1"/>
    <col min="10499" max="10499" width="15.42578125" style="13" customWidth="1"/>
    <col min="10500" max="10500" width="13.7109375" style="13" customWidth="1"/>
    <col min="10501" max="10501" width="15" style="13" customWidth="1"/>
    <col min="10502" max="10502" width="13" style="13" bestFit="1" customWidth="1"/>
    <col min="10503" max="10752" width="11.42578125" style="13"/>
    <col min="10753" max="10753" width="50.7109375" style="13" customWidth="1"/>
    <col min="10754" max="10754" width="14.85546875" style="13" customWidth="1"/>
    <col min="10755" max="10755" width="15.42578125" style="13" customWidth="1"/>
    <col min="10756" max="10756" width="13.7109375" style="13" customWidth="1"/>
    <col min="10757" max="10757" width="15" style="13" customWidth="1"/>
    <col min="10758" max="10758" width="13" style="13" bestFit="1" customWidth="1"/>
    <col min="10759" max="11008" width="11.42578125" style="13"/>
    <col min="11009" max="11009" width="50.7109375" style="13" customWidth="1"/>
    <col min="11010" max="11010" width="14.85546875" style="13" customWidth="1"/>
    <col min="11011" max="11011" width="15.42578125" style="13" customWidth="1"/>
    <col min="11012" max="11012" width="13.7109375" style="13" customWidth="1"/>
    <col min="11013" max="11013" width="15" style="13" customWidth="1"/>
    <col min="11014" max="11014" width="13" style="13" bestFit="1" customWidth="1"/>
    <col min="11015" max="11264" width="11.42578125" style="13"/>
    <col min="11265" max="11265" width="50.7109375" style="13" customWidth="1"/>
    <col min="11266" max="11266" width="14.85546875" style="13" customWidth="1"/>
    <col min="11267" max="11267" width="15.42578125" style="13" customWidth="1"/>
    <col min="11268" max="11268" width="13.7109375" style="13" customWidth="1"/>
    <col min="11269" max="11269" width="15" style="13" customWidth="1"/>
    <col min="11270" max="11270" width="13" style="13" bestFit="1" customWidth="1"/>
    <col min="11271" max="11520" width="11.42578125" style="13"/>
    <col min="11521" max="11521" width="50.7109375" style="13" customWidth="1"/>
    <col min="11522" max="11522" width="14.85546875" style="13" customWidth="1"/>
    <col min="11523" max="11523" width="15.42578125" style="13" customWidth="1"/>
    <col min="11524" max="11524" width="13.7109375" style="13" customWidth="1"/>
    <col min="11525" max="11525" width="15" style="13" customWidth="1"/>
    <col min="11526" max="11526" width="13" style="13" bestFit="1" customWidth="1"/>
    <col min="11527" max="11776" width="11.42578125" style="13"/>
    <col min="11777" max="11777" width="50.7109375" style="13" customWidth="1"/>
    <col min="11778" max="11778" width="14.85546875" style="13" customWidth="1"/>
    <col min="11779" max="11779" width="15.42578125" style="13" customWidth="1"/>
    <col min="11780" max="11780" width="13.7109375" style="13" customWidth="1"/>
    <col min="11781" max="11781" width="15" style="13" customWidth="1"/>
    <col min="11782" max="11782" width="13" style="13" bestFit="1" customWidth="1"/>
    <col min="11783" max="12032" width="11.42578125" style="13"/>
    <col min="12033" max="12033" width="50.7109375" style="13" customWidth="1"/>
    <col min="12034" max="12034" width="14.85546875" style="13" customWidth="1"/>
    <col min="12035" max="12035" width="15.42578125" style="13" customWidth="1"/>
    <col min="12036" max="12036" width="13.7109375" style="13" customWidth="1"/>
    <col min="12037" max="12037" width="15" style="13" customWidth="1"/>
    <col min="12038" max="12038" width="13" style="13" bestFit="1" customWidth="1"/>
    <col min="12039" max="12288" width="11.42578125" style="13"/>
    <col min="12289" max="12289" width="50.7109375" style="13" customWidth="1"/>
    <col min="12290" max="12290" width="14.85546875" style="13" customWidth="1"/>
    <col min="12291" max="12291" width="15.42578125" style="13" customWidth="1"/>
    <col min="12292" max="12292" width="13.7109375" style="13" customWidth="1"/>
    <col min="12293" max="12293" width="15" style="13" customWidth="1"/>
    <col min="12294" max="12294" width="13" style="13" bestFit="1" customWidth="1"/>
    <col min="12295" max="12544" width="11.42578125" style="13"/>
    <col min="12545" max="12545" width="50.7109375" style="13" customWidth="1"/>
    <col min="12546" max="12546" width="14.85546875" style="13" customWidth="1"/>
    <col min="12547" max="12547" width="15.42578125" style="13" customWidth="1"/>
    <col min="12548" max="12548" width="13.7109375" style="13" customWidth="1"/>
    <col min="12549" max="12549" width="15" style="13" customWidth="1"/>
    <col min="12550" max="12550" width="13" style="13" bestFit="1" customWidth="1"/>
    <col min="12551" max="12800" width="11.42578125" style="13"/>
    <col min="12801" max="12801" width="50.7109375" style="13" customWidth="1"/>
    <col min="12802" max="12802" width="14.85546875" style="13" customWidth="1"/>
    <col min="12803" max="12803" width="15.42578125" style="13" customWidth="1"/>
    <col min="12804" max="12804" width="13.7109375" style="13" customWidth="1"/>
    <col min="12805" max="12805" width="15" style="13" customWidth="1"/>
    <col min="12806" max="12806" width="13" style="13" bestFit="1" customWidth="1"/>
    <col min="12807" max="13056" width="11.42578125" style="13"/>
    <col min="13057" max="13057" width="50.7109375" style="13" customWidth="1"/>
    <col min="13058" max="13058" width="14.85546875" style="13" customWidth="1"/>
    <col min="13059" max="13059" width="15.42578125" style="13" customWidth="1"/>
    <col min="13060" max="13060" width="13.7109375" style="13" customWidth="1"/>
    <col min="13061" max="13061" width="15" style="13" customWidth="1"/>
    <col min="13062" max="13062" width="13" style="13" bestFit="1" customWidth="1"/>
    <col min="13063" max="13312" width="11.42578125" style="13"/>
    <col min="13313" max="13313" width="50.7109375" style="13" customWidth="1"/>
    <col min="13314" max="13314" width="14.85546875" style="13" customWidth="1"/>
    <col min="13315" max="13315" width="15.42578125" style="13" customWidth="1"/>
    <col min="13316" max="13316" width="13.7109375" style="13" customWidth="1"/>
    <col min="13317" max="13317" width="15" style="13" customWidth="1"/>
    <col min="13318" max="13318" width="13" style="13" bestFit="1" customWidth="1"/>
    <col min="13319" max="13568" width="11.42578125" style="13"/>
    <col min="13569" max="13569" width="50.7109375" style="13" customWidth="1"/>
    <col min="13570" max="13570" width="14.85546875" style="13" customWidth="1"/>
    <col min="13571" max="13571" width="15.42578125" style="13" customWidth="1"/>
    <col min="13572" max="13572" width="13.7109375" style="13" customWidth="1"/>
    <col min="13573" max="13573" width="15" style="13" customWidth="1"/>
    <col min="13574" max="13574" width="13" style="13" bestFit="1" customWidth="1"/>
    <col min="13575" max="13824" width="11.42578125" style="13"/>
    <col min="13825" max="13825" width="50.7109375" style="13" customWidth="1"/>
    <col min="13826" max="13826" width="14.85546875" style="13" customWidth="1"/>
    <col min="13827" max="13827" width="15.42578125" style="13" customWidth="1"/>
    <col min="13828" max="13828" width="13.7109375" style="13" customWidth="1"/>
    <col min="13829" max="13829" width="15" style="13" customWidth="1"/>
    <col min="13830" max="13830" width="13" style="13" bestFit="1" customWidth="1"/>
    <col min="13831" max="14080" width="11.42578125" style="13"/>
    <col min="14081" max="14081" width="50.7109375" style="13" customWidth="1"/>
    <col min="14082" max="14082" width="14.85546875" style="13" customWidth="1"/>
    <col min="14083" max="14083" width="15.42578125" style="13" customWidth="1"/>
    <col min="14084" max="14084" width="13.7109375" style="13" customWidth="1"/>
    <col min="14085" max="14085" width="15" style="13" customWidth="1"/>
    <col min="14086" max="14086" width="13" style="13" bestFit="1" customWidth="1"/>
    <col min="14087" max="14336" width="11.42578125" style="13"/>
    <col min="14337" max="14337" width="50.7109375" style="13" customWidth="1"/>
    <col min="14338" max="14338" width="14.85546875" style="13" customWidth="1"/>
    <col min="14339" max="14339" width="15.42578125" style="13" customWidth="1"/>
    <col min="14340" max="14340" width="13.7109375" style="13" customWidth="1"/>
    <col min="14341" max="14341" width="15" style="13" customWidth="1"/>
    <col min="14342" max="14342" width="13" style="13" bestFit="1" customWidth="1"/>
    <col min="14343" max="14592" width="11.42578125" style="13"/>
    <col min="14593" max="14593" width="50.7109375" style="13" customWidth="1"/>
    <col min="14594" max="14594" width="14.85546875" style="13" customWidth="1"/>
    <col min="14595" max="14595" width="15.42578125" style="13" customWidth="1"/>
    <col min="14596" max="14596" width="13.7109375" style="13" customWidth="1"/>
    <col min="14597" max="14597" width="15" style="13" customWidth="1"/>
    <col min="14598" max="14598" width="13" style="13" bestFit="1" customWidth="1"/>
    <col min="14599" max="14848" width="11.42578125" style="13"/>
    <col min="14849" max="14849" width="50.7109375" style="13" customWidth="1"/>
    <col min="14850" max="14850" width="14.85546875" style="13" customWidth="1"/>
    <col min="14851" max="14851" width="15.42578125" style="13" customWidth="1"/>
    <col min="14852" max="14852" width="13.7109375" style="13" customWidth="1"/>
    <col min="14853" max="14853" width="15" style="13" customWidth="1"/>
    <col min="14854" max="14854" width="13" style="13" bestFit="1" customWidth="1"/>
    <col min="14855" max="15104" width="11.42578125" style="13"/>
    <col min="15105" max="15105" width="50.7109375" style="13" customWidth="1"/>
    <col min="15106" max="15106" width="14.85546875" style="13" customWidth="1"/>
    <col min="15107" max="15107" width="15.42578125" style="13" customWidth="1"/>
    <col min="15108" max="15108" width="13.7109375" style="13" customWidth="1"/>
    <col min="15109" max="15109" width="15" style="13" customWidth="1"/>
    <col min="15110" max="15110" width="13" style="13" bestFit="1" customWidth="1"/>
    <col min="15111" max="15360" width="11.42578125" style="13"/>
    <col min="15361" max="15361" width="50.7109375" style="13" customWidth="1"/>
    <col min="15362" max="15362" width="14.85546875" style="13" customWidth="1"/>
    <col min="15363" max="15363" width="15.42578125" style="13" customWidth="1"/>
    <col min="15364" max="15364" width="13.7109375" style="13" customWidth="1"/>
    <col min="15365" max="15365" width="15" style="13" customWidth="1"/>
    <col min="15366" max="15366" width="13" style="13" bestFit="1" customWidth="1"/>
    <col min="15367" max="15616" width="11.42578125" style="13"/>
    <col min="15617" max="15617" width="50.7109375" style="13" customWidth="1"/>
    <col min="15618" max="15618" width="14.85546875" style="13" customWidth="1"/>
    <col min="15619" max="15619" width="15.42578125" style="13" customWidth="1"/>
    <col min="15620" max="15620" width="13.7109375" style="13" customWidth="1"/>
    <col min="15621" max="15621" width="15" style="13" customWidth="1"/>
    <col min="15622" max="15622" width="13" style="13" bestFit="1" customWidth="1"/>
    <col min="15623" max="15872" width="11.42578125" style="13"/>
    <col min="15873" max="15873" width="50.7109375" style="13" customWidth="1"/>
    <col min="15874" max="15874" width="14.85546875" style="13" customWidth="1"/>
    <col min="15875" max="15875" width="15.42578125" style="13" customWidth="1"/>
    <col min="15876" max="15876" width="13.7109375" style="13" customWidth="1"/>
    <col min="15877" max="15877" width="15" style="13" customWidth="1"/>
    <col min="15878" max="15878" width="13" style="13" bestFit="1" customWidth="1"/>
    <col min="15879" max="16128" width="11.42578125" style="13"/>
    <col min="16129" max="16129" width="50.7109375" style="13" customWidth="1"/>
    <col min="16130" max="16130" width="14.85546875" style="13" customWidth="1"/>
    <col min="16131" max="16131" width="15.42578125" style="13" customWidth="1"/>
    <col min="16132" max="16132" width="13.7109375" style="13" customWidth="1"/>
    <col min="16133" max="16133" width="15" style="13" customWidth="1"/>
    <col min="16134" max="16134" width="13" style="13" bestFit="1" customWidth="1"/>
    <col min="16135" max="16384" width="11.42578125" style="13"/>
  </cols>
  <sheetData>
    <row r="1" spans="1:6" ht="117" customHeight="1" x14ac:dyDescent="0.25">
      <c r="A1" s="10" t="s">
        <v>0</v>
      </c>
      <c r="B1" s="11"/>
      <c r="C1" s="11"/>
      <c r="D1" s="11"/>
      <c r="E1" s="11"/>
      <c r="F1" s="12"/>
    </row>
    <row r="2" spans="1:6" ht="168.75" customHeight="1" x14ac:dyDescent="0.25">
      <c r="A2" s="63" t="s">
        <v>1</v>
      </c>
      <c r="B2" s="64"/>
      <c r="C2" s="64"/>
      <c r="D2" s="64"/>
      <c r="E2" s="64"/>
      <c r="F2" s="14"/>
    </row>
    <row r="3" spans="1:6" ht="28.5" x14ac:dyDescent="0.25">
      <c r="A3" s="15" t="s">
        <v>2</v>
      </c>
      <c r="B3" s="16" t="s">
        <v>3</v>
      </c>
      <c r="C3" s="16" t="s">
        <v>4</v>
      </c>
      <c r="D3" s="16" t="s">
        <v>5</v>
      </c>
      <c r="E3" s="17" t="s">
        <v>6</v>
      </c>
      <c r="F3" s="18"/>
    </row>
    <row r="4" spans="1:6" ht="39.75" customHeight="1" x14ac:dyDescent="0.25">
      <c r="A4" s="19" t="s">
        <v>7</v>
      </c>
      <c r="B4" s="20">
        <v>112.95</v>
      </c>
      <c r="C4" s="21">
        <v>250</v>
      </c>
      <c r="D4" s="65"/>
      <c r="E4" s="1">
        <f>+D4*C4</f>
        <v>0</v>
      </c>
      <c r="F4" s="22" t="str">
        <f>IF(D4&gt;B4,"ERROR TARIFA","")</f>
        <v/>
      </c>
    </row>
    <row r="5" spans="1:6" x14ac:dyDescent="0.25">
      <c r="A5" s="19" t="s">
        <v>8</v>
      </c>
      <c r="B5" s="20">
        <v>35.67</v>
      </c>
      <c r="C5" s="21">
        <v>10</v>
      </c>
      <c r="D5" s="65"/>
      <c r="E5" s="1">
        <f t="shared" ref="E5:E9" si="0">+D5*C5</f>
        <v>0</v>
      </c>
      <c r="F5" s="22" t="str">
        <f>IF(D5&gt;B5,"ERROR","")</f>
        <v/>
      </c>
    </row>
    <row r="6" spans="1:6" x14ac:dyDescent="0.25">
      <c r="A6" s="19" t="s">
        <v>9</v>
      </c>
      <c r="B6" s="20">
        <v>61.82</v>
      </c>
      <c r="C6" s="21">
        <v>15</v>
      </c>
      <c r="D6" s="65"/>
      <c r="E6" s="1">
        <f t="shared" si="0"/>
        <v>0</v>
      </c>
      <c r="F6" s="22" t="str">
        <f>IF(D6&gt;B6,"ERROR","")</f>
        <v/>
      </c>
    </row>
    <row r="7" spans="1:6" x14ac:dyDescent="0.25">
      <c r="A7" s="19" t="s">
        <v>10</v>
      </c>
      <c r="B7" s="20">
        <v>35.67</v>
      </c>
      <c r="C7" s="21">
        <v>10</v>
      </c>
      <c r="D7" s="65"/>
      <c r="E7" s="1">
        <f t="shared" si="0"/>
        <v>0</v>
      </c>
      <c r="F7" s="22" t="str">
        <f>IF(D7&gt;B7,"ERROR","")</f>
        <v/>
      </c>
    </row>
    <row r="8" spans="1:6" x14ac:dyDescent="0.25">
      <c r="A8" s="19" t="s">
        <v>11</v>
      </c>
      <c r="B8" s="20">
        <v>13.6</v>
      </c>
      <c r="C8" s="21">
        <v>20</v>
      </c>
      <c r="D8" s="65"/>
      <c r="E8" s="1">
        <f t="shared" si="0"/>
        <v>0</v>
      </c>
      <c r="F8" s="22" t="str">
        <f>IF(D8&gt;B8,"ERROR","")</f>
        <v/>
      </c>
    </row>
    <row r="9" spans="1:6" ht="27" customHeight="1" x14ac:dyDescent="0.25">
      <c r="A9" s="23" t="s">
        <v>12</v>
      </c>
      <c r="B9" s="20">
        <v>23.16</v>
      </c>
      <c r="C9" s="21">
        <v>5</v>
      </c>
      <c r="D9" s="65"/>
      <c r="E9" s="1">
        <f t="shared" si="0"/>
        <v>0</v>
      </c>
      <c r="F9" s="22" t="str">
        <f>IF(D9&gt;B9,"ERROR","")</f>
        <v/>
      </c>
    </row>
    <row r="10" spans="1:6" x14ac:dyDescent="0.25">
      <c r="A10" s="24"/>
      <c r="B10" s="25"/>
      <c r="C10" s="26"/>
      <c r="D10" s="2"/>
      <c r="E10" s="3">
        <f>SUM(E4:E9)</f>
        <v>0</v>
      </c>
      <c r="F10" s="27"/>
    </row>
    <row r="11" spans="1:6" x14ac:dyDescent="0.25">
      <c r="A11" s="28"/>
      <c r="B11" s="29"/>
      <c r="C11" s="30"/>
      <c r="D11" s="4"/>
      <c r="E11" s="5"/>
      <c r="F11" s="27" t="str">
        <f>IF(D11&gt;B11,"ERROR","")</f>
        <v/>
      </c>
    </row>
    <row r="12" spans="1:6" ht="28.5" x14ac:dyDescent="0.25">
      <c r="A12" s="31" t="s">
        <v>13</v>
      </c>
      <c r="B12" s="16" t="s">
        <v>3</v>
      </c>
      <c r="C12" s="16" t="s">
        <v>4</v>
      </c>
      <c r="D12" s="16" t="s">
        <v>5</v>
      </c>
      <c r="E12" s="17" t="s">
        <v>6</v>
      </c>
      <c r="F12" s="27"/>
    </row>
    <row r="13" spans="1:6" x14ac:dyDescent="0.25">
      <c r="A13" s="19" t="s">
        <v>14</v>
      </c>
      <c r="B13" s="32">
        <v>18.13</v>
      </c>
      <c r="C13" s="33">
        <v>300</v>
      </c>
      <c r="D13" s="66"/>
      <c r="E13" s="1">
        <f>+D13*C13</f>
        <v>0</v>
      </c>
      <c r="F13" s="27"/>
    </row>
    <row r="14" spans="1:6" x14ac:dyDescent="0.25">
      <c r="A14" s="19" t="s">
        <v>15</v>
      </c>
      <c r="B14" s="32">
        <v>35.67</v>
      </c>
      <c r="C14" s="21">
        <v>50</v>
      </c>
      <c r="D14" s="66"/>
      <c r="E14" s="1">
        <f>D14*C14</f>
        <v>0</v>
      </c>
      <c r="F14" s="22" t="str">
        <f t="shared" ref="F14:F19" si="1">IF(D14&gt;B14,"ERROR","")</f>
        <v/>
      </c>
    </row>
    <row r="15" spans="1:6" x14ac:dyDescent="0.25">
      <c r="A15" s="19" t="s">
        <v>16</v>
      </c>
      <c r="B15" s="32">
        <v>56.08</v>
      </c>
      <c r="C15" s="21">
        <v>10</v>
      </c>
      <c r="D15" s="66"/>
      <c r="E15" s="1">
        <f>D15*C15</f>
        <v>0</v>
      </c>
      <c r="F15" s="22" t="str">
        <f t="shared" si="1"/>
        <v/>
      </c>
    </row>
    <row r="16" spans="1:6" x14ac:dyDescent="0.25">
      <c r="A16" s="19" t="s">
        <v>17</v>
      </c>
      <c r="B16" s="32">
        <v>82.43</v>
      </c>
      <c r="C16" s="21">
        <v>10</v>
      </c>
      <c r="D16" s="66"/>
      <c r="E16" s="1">
        <f>D16*C16</f>
        <v>0</v>
      </c>
      <c r="F16" s="22" t="str">
        <f t="shared" si="1"/>
        <v/>
      </c>
    </row>
    <row r="17" spans="1:6" x14ac:dyDescent="0.25">
      <c r="A17" s="19" t="s">
        <v>18</v>
      </c>
      <c r="B17" s="32">
        <v>19.48</v>
      </c>
      <c r="C17" s="21">
        <v>10</v>
      </c>
      <c r="D17" s="66"/>
      <c r="E17" s="1">
        <f>D17*C17</f>
        <v>0</v>
      </c>
      <c r="F17" s="22" t="str">
        <f t="shared" si="1"/>
        <v/>
      </c>
    </row>
    <row r="18" spans="1:6" x14ac:dyDescent="0.25">
      <c r="A18" s="34" t="s">
        <v>19</v>
      </c>
      <c r="B18" s="32">
        <v>112.95</v>
      </c>
      <c r="C18" s="21">
        <v>230</v>
      </c>
      <c r="D18" s="66"/>
      <c r="E18" s="1">
        <f>D18*C18</f>
        <v>0</v>
      </c>
      <c r="F18" s="22" t="str">
        <f t="shared" si="1"/>
        <v/>
      </c>
    </row>
    <row r="19" spans="1:6" ht="19.5" customHeight="1" x14ac:dyDescent="0.25">
      <c r="A19" s="24"/>
      <c r="B19" s="25"/>
      <c r="C19" s="26"/>
      <c r="D19" s="6"/>
      <c r="E19" s="3">
        <f>SUM(E13:E18)</f>
        <v>0</v>
      </c>
      <c r="F19" s="27" t="str">
        <f t="shared" si="1"/>
        <v/>
      </c>
    </row>
    <row r="20" spans="1:6" x14ac:dyDescent="0.25">
      <c r="A20" s="35" t="s">
        <v>20</v>
      </c>
      <c r="B20" s="36"/>
      <c r="C20" s="37"/>
      <c r="D20" s="7"/>
      <c r="E20" s="8"/>
      <c r="F20" s="27"/>
    </row>
    <row r="21" spans="1:6" ht="28.5" x14ac:dyDescent="0.25">
      <c r="A21" s="38" t="s">
        <v>21</v>
      </c>
      <c r="B21" s="16" t="s">
        <v>3</v>
      </c>
      <c r="C21" s="39" t="s">
        <v>22</v>
      </c>
      <c r="D21" s="16" t="s">
        <v>5</v>
      </c>
      <c r="E21" s="17" t="s">
        <v>6</v>
      </c>
      <c r="F21" s="27"/>
    </row>
    <row r="22" spans="1:6" ht="15.75" x14ac:dyDescent="0.3">
      <c r="A22" s="40" t="s">
        <v>23</v>
      </c>
      <c r="B22" s="41">
        <v>281.61</v>
      </c>
      <c r="C22" s="21"/>
      <c r="D22" s="67"/>
      <c r="E22" s="1">
        <f t="shared" ref="E22:E30" si="2">D22*C22</f>
        <v>0</v>
      </c>
      <c r="F22" s="22" t="str">
        <f t="shared" ref="F22:F30" si="3">IF(D22&gt;B22,"ERROR","")</f>
        <v/>
      </c>
    </row>
    <row r="23" spans="1:6" ht="15.75" x14ac:dyDescent="0.3">
      <c r="A23" s="40" t="s">
        <v>24</v>
      </c>
      <c r="B23" s="41">
        <v>293.57</v>
      </c>
      <c r="C23" s="21"/>
      <c r="D23" s="67"/>
      <c r="E23" s="1">
        <f t="shared" si="2"/>
        <v>0</v>
      </c>
      <c r="F23" s="22" t="str">
        <f t="shared" si="3"/>
        <v/>
      </c>
    </row>
    <row r="24" spans="1:6" ht="15.75" x14ac:dyDescent="0.3">
      <c r="A24" s="40" t="s">
        <v>25</v>
      </c>
      <c r="B24" s="41">
        <v>371.3</v>
      </c>
      <c r="C24" s="21"/>
      <c r="D24" s="67"/>
      <c r="E24" s="1">
        <f t="shared" si="2"/>
        <v>0</v>
      </c>
      <c r="F24" s="22" t="str">
        <f t="shared" si="3"/>
        <v/>
      </c>
    </row>
    <row r="25" spans="1:6" ht="15.75" x14ac:dyDescent="0.3">
      <c r="A25" s="40" t="s">
        <v>26</v>
      </c>
      <c r="B25" s="41">
        <v>546.49</v>
      </c>
      <c r="C25" s="21">
        <v>1</v>
      </c>
      <c r="D25" s="67"/>
      <c r="E25" s="1">
        <f t="shared" si="2"/>
        <v>0</v>
      </c>
      <c r="F25" s="22" t="str">
        <f t="shared" si="3"/>
        <v/>
      </c>
    </row>
    <row r="26" spans="1:6" ht="15.75" x14ac:dyDescent="0.3">
      <c r="A26" s="40" t="s">
        <v>27</v>
      </c>
      <c r="B26" s="41">
        <v>742</v>
      </c>
      <c r="C26" s="21">
        <v>4</v>
      </c>
      <c r="D26" s="67"/>
      <c r="E26" s="1">
        <f t="shared" si="2"/>
        <v>0</v>
      </c>
      <c r="F26" s="22" t="str">
        <f t="shared" si="3"/>
        <v/>
      </c>
    </row>
    <row r="27" spans="1:6" ht="15.75" x14ac:dyDescent="0.3">
      <c r="A27" s="40" t="s">
        <v>28</v>
      </c>
      <c r="B27" s="41">
        <v>995.52</v>
      </c>
      <c r="C27" s="21">
        <v>1</v>
      </c>
      <c r="D27" s="67"/>
      <c r="E27" s="1">
        <f t="shared" si="2"/>
        <v>0</v>
      </c>
      <c r="F27" s="22" t="str">
        <f t="shared" si="3"/>
        <v/>
      </c>
    </row>
    <row r="28" spans="1:6" ht="15.75" x14ac:dyDescent="0.3">
      <c r="A28" s="40" t="s">
        <v>29</v>
      </c>
      <c r="B28" s="41">
        <v>1330.35</v>
      </c>
      <c r="C28" s="21">
        <v>3</v>
      </c>
      <c r="D28" s="67"/>
      <c r="E28" s="1">
        <f t="shared" si="2"/>
        <v>0</v>
      </c>
      <c r="F28" s="22" t="str">
        <f t="shared" si="3"/>
        <v/>
      </c>
    </row>
    <row r="29" spans="1:6" ht="15.75" x14ac:dyDescent="0.3">
      <c r="A29" s="40" t="s">
        <v>30</v>
      </c>
      <c r="B29" s="41">
        <v>1711.82</v>
      </c>
      <c r="C29" s="21">
        <v>1</v>
      </c>
      <c r="D29" s="67"/>
      <c r="E29" s="1">
        <f t="shared" si="2"/>
        <v>0</v>
      </c>
      <c r="F29" s="22" t="str">
        <f t="shared" si="3"/>
        <v/>
      </c>
    </row>
    <row r="30" spans="1:6" ht="15.75" x14ac:dyDescent="0.3">
      <c r="A30" s="40" t="s">
        <v>31</v>
      </c>
      <c r="B30" s="41">
        <v>2183.9699999999998</v>
      </c>
      <c r="C30" s="21"/>
      <c r="D30" s="67"/>
      <c r="E30" s="1">
        <f t="shared" si="2"/>
        <v>0</v>
      </c>
      <c r="F30" s="22" t="str">
        <f t="shared" si="3"/>
        <v/>
      </c>
    </row>
    <row r="31" spans="1:6" x14ac:dyDescent="0.25">
      <c r="A31" s="24"/>
      <c r="B31" s="25"/>
      <c r="C31" s="26"/>
      <c r="D31" s="6"/>
      <c r="E31" s="3">
        <f>SUM(E22:E30)</f>
        <v>0</v>
      </c>
      <c r="F31" s="27"/>
    </row>
    <row r="32" spans="1:6" x14ac:dyDescent="0.25">
      <c r="A32" s="28"/>
      <c r="B32" s="29"/>
      <c r="C32" s="30"/>
      <c r="D32" s="4"/>
      <c r="E32" s="5"/>
      <c r="F32" s="27"/>
    </row>
    <row r="33" spans="1:6" x14ac:dyDescent="0.25">
      <c r="A33" s="35" t="s">
        <v>32</v>
      </c>
      <c r="B33" s="36"/>
      <c r="C33" s="37"/>
      <c r="D33" s="7"/>
      <c r="E33" s="8"/>
      <c r="F33" s="27"/>
    </row>
    <row r="34" spans="1:6" ht="28.5" x14ac:dyDescent="0.25">
      <c r="A34" s="38" t="s">
        <v>21</v>
      </c>
      <c r="B34" s="16" t="s">
        <v>3</v>
      </c>
      <c r="C34" s="39" t="s">
        <v>22</v>
      </c>
      <c r="D34" s="16" t="s">
        <v>5</v>
      </c>
      <c r="E34" s="17" t="s">
        <v>6</v>
      </c>
      <c r="F34" s="27"/>
    </row>
    <row r="35" spans="1:6" ht="15.75" x14ac:dyDescent="0.3">
      <c r="A35" s="40" t="s">
        <v>23</v>
      </c>
      <c r="B35" s="41">
        <v>187.74</v>
      </c>
      <c r="C35" s="21"/>
      <c r="D35" s="67"/>
      <c r="E35" s="1">
        <f t="shared" ref="E35:E43" si="4">D35*C35</f>
        <v>0</v>
      </c>
      <c r="F35" s="22" t="str">
        <f t="shared" ref="F35:F43" si="5">IF(D35&gt;B35,"ERROR","")</f>
        <v/>
      </c>
    </row>
    <row r="36" spans="1:6" ht="15.75" x14ac:dyDescent="0.3">
      <c r="A36" s="40" t="s">
        <v>24</v>
      </c>
      <c r="B36" s="41">
        <v>195.71</v>
      </c>
      <c r="C36" s="21"/>
      <c r="D36" s="67"/>
      <c r="E36" s="1">
        <f t="shared" si="4"/>
        <v>0</v>
      </c>
      <c r="F36" s="22" t="str">
        <f t="shared" si="5"/>
        <v/>
      </c>
    </row>
    <row r="37" spans="1:6" ht="15.75" x14ac:dyDescent="0.3">
      <c r="A37" s="40" t="s">
        <v>25</v>
      </c>
      <c r="B37" s="41">
        <v>247.54</v>
      </c>
      <c r="C37" s="21"/>
      <c r="D37" s="67"/>
      <c r="E37" s="1">
        <f t="shared" si="4"/>
        <v>0</v>
      </c>
      <c r="F37" s="22" t="str">
        <f t="shared" si="5"/>
        <v/>
      </c>
    </row>
    <row r="38" spans="1:6" ht="15.75" x14ac:dyDescent="0.3">
      <c r="A38" s="40" t="s">
        <v>26</v>
      </c>
      <c r="B38" s="41">
        <v>364.32</v>
      </c>
      <c r="C38" s="21">
        <v>1</v>
      </c>
      <c r="D38" s="67"/>
      <c r="E38" s="1">
        <f t="shared" si="4"/>
        <v>0</v>
      </c>
      <c r="F38" s="22" t="str">
        <f t="shared" si="5"/>
        <v/>
      </c>
    </row>
    <row r="39" spans="1:6" ht="15.75" x14ac:dyDescent="0.3">
      <c r="A39" s="40" t="s">
        <v>27</v>
      </c>
      <c r="B39" s="41">
        <v>494.67</v>
      </c>
      <c r="C39" s="21">
        <v>4</v>
      </c>
      <c r="D39" s="67"/>
      <c r="E39" s="1">
        <f t="shared" si="4"/>
        <v>0</v>
      </c>
      <c r="F39" s="22" t="str">
        <f t="shared" si="5"/>
        <v/>
      </c>
    </row>
    <row r="40" spans="1:6" ht="15.75" x14ac:dyDescent="0.3">
      <c r="A40" s="40" t="s">
        <v>28</v>
      </c>
      <c r="B40" s="41">
        <v>663.68</v>
      </c>
      <c r="C40" s="21">
        <v>1</v>
      </c>
      <c r="D40" s="67"/>
      <c r="E40" s="1">
        <f t="shared" si="4"/>
        <v>0</v>
      </c>
      <c r="F40" s="22" t="str">
        <f t="shared" si="5"/>
        <v/>
      </c>
    </row>
    <row r="41" spans="1:6" ht="15.75" x14ac:dyDescent="0.3">
      <c r="A41" s="40" t="s">
        <v>29</v>
      </c>
      <c r="B41" s="41">
        <v>886.9</v>
      </c>
      <c r="C41" s="21">
        <v>3</v>
      </c>
      <c r="D41" s="67"/>
      <c r="E41" s="1">
        <f t="shared" si="4"/>
        <v>0</v>
      </c>
      <c r="F41" s="22" t="str">
        <f t="shared" si="5"/>
        <v/>
      </c>
    </row>
    <row r="42" spans="1:6" ht="15.75" x14ac:dyDescent="0.3">
      <c r="A42" s="40" t="s">
        <v>30</v>
      </c>
      <c r="B42" s="41">
        <v>1141.21</v>
      </c>
      <c r="C42" s="21">
        <v>1</v>
      </c>
      <c r="D42" s="67"/>
      <c r="E42" s="1">
        <f t="shared" si="4"/>
        <v>0</v>
      </c>
      <c r="F42" s="22" t="str">
        <f t="shared" si="5"/>
        <v/>
      </c>
    </row>
    <row r="43" spans="1:6" ht="15.75" x14ac:dyDescent="0.3">
      <c r="A43" s="40" t="s">
        <v>31</v>
      </c>
      <c r="B43" s="41">
        <v>1455.98</v>
      </c>
      <c r="C43" s="21"/>
      <c r="D43" s="67"/>
      <c r="E43" s="1">
        <f t="shared" si="4"/>
        <v>0</v>
      </c>
      <c r="F43" s="22" t="str">
        <f t="shared" si="5"/>
        <v/>
      </c>
    </row>
    <row r="44" spans="1:6" x14ac:dyDescent="0.25">
      <c r="A44" s="28"/>
      <c r="B44" s="29"/>
      <c r="C44" s="30"/>
      <c r="D44" s="4"/>
      <c r="E44" s="5">
        <f>SUM(E35:E43)</f>
        <v>0</v>
      </c>
      <c r="F44" s="27"/>
    </row>
    <row r="45" spans="1:6" x14ac:dyDescent="0.25">
      <c r="A45" s="42" t="s">
        <v>33</v>
      </c>
      <c r="B45" s="36"/>
      <c r="C45" s="37"/>
      <c r="D45" s="7"/>
      <c r="E45" s="8"/>
      <c r="F45" s="27"/>
    </row>
    <row r="46" spans="1:6" ht="28.5" x14ac:dyDescent="0.25">
      <c r="A46" s="38" t="s">
        <v>21</v>
      </c>
      <c r="B46" s="16" t="s">
        <v>3</v>
      </c>
      <c r="C46" s="39" t="s">
        <v>22</v>
      </c>
      <c r="D46" s="16" t="s">
        <v>5</v>
      </c>
      <c r="E46" s="17" t="s">
        <v>6</v>
      </c>
      <c r="F46" s="27"/>
    </row>
    <row r="47" spans="1:6" ht="15.75" x14ac:dyDescent="0.3">
      <c r="A47" s="40" t="s">
        <v>23</v>
      </c>
      <c r="B47" s="41">
        <v>56.322000000000003</v>
      </c>
      <c r="C47" s="21"/>
      <c r="D47" s="67"/>
      <c r="E47" s="1">
        <f t="shared" ref="E47:E55" si="6">D47*C47</f>
        <v>0</v>
      </c>
      <c r="F47" s="22" t="str">
        <f t="shared" ref="F47:F55" si="7">IF(D47&gt;B47,"ERROR","")</f>
        <v/>
      </c>
    </row>
    <row r="48" spans="1:6" ht="15.75" x14ac:dyDescent="0.3">
      <c r="A48" s="40" t="s">
        <v>24</v>
      </c>
      <c r="B48" s="41">
        <v>58.713000000000001</v>
      </c>
      <c r="C48" s="21"/>
      <c r="D48" s="67"/>
      <c r="E48" s="1">
        <f t="shared" si="6"/>
        <v>0</v>
      </c>
      <c r="F48" s="22" t="str">
        <f t="shared" si="7"/>
        <v/>
      </c>
    </row>
    <row r="49" spans="1:6" ht="15.75" x14ac:dyDescent="0.3">
      <c r="A49" s="40" t="s">
        <v>25</v>
      </c>
      <c r="B49" s="41">
        <v>74.262</v>
      </c>
      <c r="C49" s="21"/>
      <c r="D49" s="67"/>
      <c r="E49" s="1">
        <f t="shared" si="6"/>
        <v>0</v>
      </c>
      <c r="F49" s="22" t="str">
        <f t="shared" si="7"/>
        <v/>
      </c>
    </row>
    <row r="50" spans="1:6" ht="15.75" x14ac:dyDescent="0.3">
      <c r="A50" s="40" t="s">
        <v>26</v>
      </c>
      <c r="B50" s="41">
        <v>109.29599999999999</v>
      </c>
      <c r="C50" s="21"/>
      <c r="D50" s="67"/>
      <c r="E50" s="1">
        <f t="shared" si="6"/>
        <v>0</v>
      </c>
      <c r="F50" s="22" t="str">
        <f t="shared" si="7"/>
        <v/>
      </c>
    </row>
    <row r="51" spans="1:6" ht="15.75" x14ac:dyDescent="0.3">
      <c r="A51" s="40" t="s">
        <v>27</v>
      </c>
      <c r="B51" s="41">
        <v>148.40100000000001</v>
      </c>
      <c r="C51" s="21">
        <v>3</v>
      </c>
      <c r="D51" s="67"/>
      <c r="E51" s="1">
        <f t="shared" si="6"/>
        <v>0</v>
      </c>
      <c r="F51" s="22" t="str">
        <f t="shared" si="7"/>
        <v/>
      </c>
    </row>
    <row r="52" spans="1:6" ht="15.75" x14ac:dyDescent="0.3">
      <c r="A52" s="40" t="s">
        <v>28</v>
      </c>
      <c r="B52" s="41">
        <v>199.10399999999998</v>
      </c>
      <c r="C52" s="21">
        <v>1</v>
      </c>
      <c r="D52" s="67"/>
      <c r="E52" s="1">
        <f t="shared" si="6"/>
        <v>0</v>
      </c>
      <c r="F52" s="22" t="str">
        <f t="shared" si="7"/>
        <v/>
      </c>
    </row>
    <row r="53" spans="1:6" ht="15.75" x14ac:dyDescent="0.3">
      <c r="A53" s="40" t="s">
        <v>29</v>
      </c>
      <c r="B53" s="41">
        <v>266.07</v>
      </c>
      <c r="C53" s="21">
        <v>3</v>
      </c>
      <c r="D53" s="67"/>
      <c r="E53" s="1">
        <f t="shared" si="6"/>
        <v>0</v>
      </c>
      <c r="F53" s="22" t="str">
        <f t="shared" si="7"/>
        <v/>
      </c>
    </row>
    <row r="54" spans="1:6" ht="15.75" x14ac:dyDescent="0.3">
      <c r="A54" s="40" t="s">
        <v>30</v>
      </c>
      <c r="B54" s="41">
        <v>342.363</v>
      </c>
      <c r="C54" s="21">
        <v>1</v>
      </c>
      <c r="D54" s="67"/>
      <c r="E54" s="1">
        <f t="shared" si="6"/>
        <v>0</v>
      </c>
      <c r="F54" s="22" t="str">
        <f t="shared" si="7"/>
        <v/>
      </c>
    </row>
    <row r="55" spans="1:6" ht="15.75" x14ac:dyDescent="0.3">
      <c r="A55" s="40" t="s">
        <v>31</v>
      </c>
      <c r="B55" s="41">
        <v>436.79399999999998</v>
      </c>
      <c r="C55" s="21"/>
      <c r="D55" s="67"/>
      <c r="E55" s="1">
        <f t="shared" si="6"/>
        <v>0</v>
      </c>
      <c r="F55" s="22" t="str">
        <f t="shared" si="7"/>
        <v/>
      </c>
    </row>
    <row r="56" spans="1:6" x14ac:dyDescent="0.25">
      <c r="A56" s="28"/>
      <c r="B56" s="29"/>
      <c r="C56" s="30"/>
      <c r="D56" s="43"/>
      <c r="E56" s="44">
        <f>SUM(E47:E55)</f>
        <v>0</v>
      </c>
      <c r="F56" s="27"/>
    </row>
    <row r="57" spans="1:6" x14ac:dyDescent="0.25">
      <c r="A57" s="28"/>
      <c r="B57" s="29"/>
      <c r="C57" s="30"/>
      <c r="D57" s="4"/>
      <c r="E57" s="5"/>
      <c r="F57" s="27"/>
    </row>
    <row r="58" spans="1:6" x14ac:dyDescent="0.25">
      <c r="A58" s="35" t="s">
        <v>34</v>
      </c>
      <c r="B58" s="36"/>
      <c r="C58" s="37"/>
      <c r="D58" s="7"/>
      <c r="E58" s="8"/>
      <c r="F58" s="27"/>
    </row>
    <row r="59" spans="1:6" ht="28.5" x14ac:dyDescent="0.25">
      <c r="A59" s="38" t="s">
        <v>21</v>
      </c>
      <c r="B59" s="16" t="s">
        <v>3</v>
      </c>
      <c r="C59" s="39" t="s">
        <v>22</v>
      </c>
      <c r="D59" s="16" t="s">
        <v>5</v>
      </c>
      <c r="E59" s="17" t="s">
        <v>6</v>
      </c>
      <c r="F59" s="27"/>
    </row>
    <row r="60" spans="1:6" ht="15.75" x14ac:dyDescent="0.3">
      <c r="A60" s="40" t="s">
        <v>23</v>
      </c>
      <c r="B60" s="41">
        <v>140.36000000000001</v>
      </c>
      <c r="C60" s="21"/>
      <c r="D60" s="67"/>
      <c r="E60" s="1">
        <f t="shared" ref="E60:E68" si="8">D60*C60</f>
        <v>0</v>
      </c>
      <c r="F60" s="22" t="str">
        <f t="shared" ref="F60:F68" si="9">IF(D60&gt;B60,"ERROR","")</f>
        <v/>
      </c>
    </row>
    <row r="61" spans="1:6" ht="15.75" x14ac:dyDescent="0.3">
      <c r="A61" s="40" t="s">
        <v>24</v>
      </c>
      <c r="B61" s="41">
        <v>140.36000000000001</v>
      </c>
      <c r="C61" s="21"/>
      <c r="D61" s="67"/>
      <c r="E61" s="1">
        <f t="shared" si="8"/>
        <v>0</v>
      </c>
      <c r="F61" s="22" t="str">
        <f t="shared" si="9"/>
        <v/>
      </c>
    </row>
    <row r="62" spans="1:6" ht="15.75" x14ac:dyDescent="0.3">
      <c r="A62" s="40" t="s">
        <v>25</v>
      </c>
      <c r="B62" s="41">
        <v>140.36000000000001</v>
      </c>
      <c r="C62" s="21">
        <v>1</v>
      </c>
      <c r="D62" s="67"/>
      <c r="E62" s="1">
        <f t="shared" si="8"/>
        <v>0</v>
      </c>
      <c r="F62" s="22" t="str">
        <f t="shared" si="9"/>
        <v/>
      </c>
    </row>
    <row r="63" spans="1:6" ht="15.75" x14ac:dyDescent="0.3">
      <c r="A63" s="40" t="s">
        <v>26</v>
      </c>
      <c r="B63" s="41">
        <v>216.44</v>
      </c>
      <c r="C63" s="21">
        <v>4</v>
      </c>
      <c r="D63" s="67"/>
      <c r="E63" s="1">
        <f t="shared" si="8"/>
        <v>0</v>
      </c>
      <c r="F63" s="22" t="str">
        <f t="shared" si="9"/>
        <v/>
      </c>
    </row>
    <row r="64" spans="1:6" ht="15.75" x14ac:dyDescent="0.3">
      <c r="A64" s="40" t="s">
        <v>27</v>
      </c>
      <c r="B64" s="41">
        <v>216.44</v>
      </c>
      <c r="C64" s="21">
        <v>4</v>
      </c>
      <c r="D64" s="67"/>
      <c r="E64" s="1">
        <f t="shared" si="8"/>
        <v>0</v>
      </c>
      <c r="F64" s="22" t="str">
        <f t="shared" si="9"/>
        <v/>
      </c>
    </row>
    <row r="65" spans="1:7" ht="15.75" x14ac:dyDescent="0.3">
      <c r="A65" s="40" t="s">
        <v>28</v>
      </c>
      <c r="B65" s="41">
        <v>288.58</v>
      </c>
      <c r="C65" s="21">
        <v>1</v>
      </c>
      <c r="D65" s="67"/>
      <c r="E65" s="1">
        <f t="shared" si="8"/>
        <v>0</v>
      </c>
      <c r="F65" s="22" t="str">
        <f t="shared" si="9"/>
        <v/>
      </c>
    </row>
    <row r="66" spans="1:7" ht="15.75" x14ac:dyDescent="0.3">
      <c r="A66" s="40" t="s">
        <v>29</v>
      </c>
      <c r="B66" s="41">
        <v>288.58</v>
      </c>
      <c r="C66" s="21"/>
      <c r="D66" s="67"/>
      <c r="E66" s="1">
        <f t="shared" si="8"/>
        <v>0</v>
      </c>
      <c r="F66" s="22" t="str">
        <f t="shared" si="9"/>
        <v/>
      </c>
    </row>
    <row r="67" spans="1:7" ht="15.75" x14ac:dyDescent="0.3">
      <c r="A67" s="40" t="s">
        <v>30</v>
      </c>
      <c r="B67" s="41">
        <v>388.26</v>
      </c>
      <c r="C67" s="21"/>
      <c r="D67" s="67"/>
      <c r="E67" s="1">
        <f t="shared" si="8"/>
        <v>0</v>
      </c>
      <c r="F67" s="22" t="str">
        <f t="shared" si="9"/>
        <v/>
      </c>
    </row>
    <row r="68" spans="1:7" ht="15.75" x14ac:dyDescent="0.3">
      <c r="A68" s="40" t="s">
        <v>31</v>
      </c>
      <c r="B68" s="41">
        <v>388.26</v>
      </c>
      <c r="C68" s="21"/>
      <c r="D68" s="67"/>
      <c r="E68" s="1">
        <f t="shared" si="8"/>
        <v>0</v>
      </c>
      <c r="F68" s="22" t="str">
        <f t="shared" si="9"/>
        <v/>
      </c>
    </row>
    <row r="69" spans="1:7" x14ac:dyDescent="0.25">
      <c r="A69" s="28"/>
      <c r="B69" s="29"/>
      <c r="C69" s="30"/>
      <c r="D69" s="4"/>
      <c r="E69" s="5">
        <f>SUM(E60:E68)</f>
        <v>0</v>
      </c>
      <c r="F69" s="27"/>
    </row>
    <row r="70" spans="1:7" ht="15" customHeight="1" x14ac:dyDescent="0.25">
      <c r="A70" s="45" t="s">
        <v>35</v>
      </c>
      <c r="B70" s="46"/>
      <c r="C70" s="46"/>
      <c r="D70" s="46"/>
      <c r="E70" s="46"/>
      <c r="F70" s="47"/>
    </row>
    <row r="71" spans="1:7" ht="28.5" x14ac:dyDescent="0.25">
      <c r="A71" s="45"/>
      <c r="B71" s="16" t="s">
        <v>3</v>
      </c>
      <c r="C71" s="39" t="s">
        <v>22</v>
      </c>
      <c r="D71" s="16" t="s">
        <v>5</v>
      </c>
      <c r="E71" s="17" t="s">
        <v>6</v>
      </c>
      <c r="F71" s="27"/>
    </row>
    <row r="72" spans="1:7" ht="15.75" x14ac:dyDescent="0.3">
      <c r="A72" s="40" t="s">
        <v>36</v>
      </c>
      <c r="B72" s="41">
        <v>8000</v>
      </c>
      <c r="C72" s="21">
        <v>1</v>
      </c>
      <c r="D72" s="67"/>
      <c r="E72" s="1">
        <f t="shared" ref="E72:E73" si="10">D72*C72</f>
        <v>0</v>
      </c>
      <c r="F72" s="22" t="str">
        <f t="shared" ref="F72:F73" si="11">IF(D72&gt;B72,"ERROR","")</f>
        <v/>
      </c>
    </row>
    <row r="73" spans="1:7" x14ac:dyDescent="0.25">
      <c r="A73" s="23" t="s">
        <v>37</v>
      </c>
      <c r="B73" s="32">
        <v>129.54</v>
      </c>
      <c r="C73" s="33">
        <v>150</v>
      </c>
      <c r="D73" s="66"/>
      <c r="E73" s="1">
        <f t="shared" si="10"/>
        <v>0</v>
      </c>
      <c r="F73" s="22" t="str">
        <f t="shared" si="11"/>
        <v/>
      </c>
    </row>
    <row r="74" spans="1:7" x14ac:dyDescent="0.25">
      <c r="A74" s="45"/>
      <c r="B74" s="46"/>
      <c r="C74" s="46"/>
      <c r="D74" s="46"/>
      <c r="E74" s="48">
        <f>SUM(E72:E73)</f>
        <v>0</v>
      </c>
      <c r="F74" s="47"/>
    </row>
    <row r="75" spans="1:7" x14ac:dyDescent="0.25">
      <c r="A75" s="45"/>
      <c r="B75" s="46"/>
      <c r="C75" s="46"/>
      <c r="D75" s="46"/>
      <c r="E75" s="46"/>
      <c r="F75" s="47"/>
    </row>
    <row r="76" spans="1:7" x14ac:dyDescent="0.25">
      <c r="A76" s="45"/>
      <c r="B76" s="46"/>
      <c r="C76" s="46"/>
      <c r="D76" s="46"/>
      <c r="E76" s="46"/>
      <c r="F76" s="47"/>
      <c r="G76" s="46"/>
    </row>
    <row r="77" spans="1:7" x14ac:dyDescent="0.25">
      <c r="A77" s="49" t="s">
        <v>38</v>
      </c>
      <c r="B77" s="50"/>
      <c r="C77" s="50"/>
      <c r="D77" s="51"/>
      <c r="E77" s="52">
        <f>+E74+E69+E56+E44+E31+E19+E10</f>
        <v>0</v>
      </c>
      <c r="F77" s="47"/>
      <c r="G77" s="46"/>
    </row>
    <row r="78" spans="1:7" ht="15" customHeight="1" x14ac:dyDescent="0.3">
      <c r="A78" s="53"/>
      <c r="B78" s="54"/>
      <c r="C78" s="55"/>
      <c r="D78" s="56"/>
      <c r="E78" s="57"/>
      <c r="F78" s="9"/>
      <c r="G78" s="58"/>
    </row>
    <row r="79" spans="1:7" ht="15" customHeight="1" x14ac:dyDescent="0.25">
      <c r="A79" s="69" t="s">
        <v>39</v>
      </c>
      <c r="B79" s="70"/>
      <c r="C79" s="70"/>
      <c r="D79" s="70"/>
      <c r="E79" s="70"/>
      <c r="F79" s="9"/>
      <c r="G79" s="58"/>
    </row>
    <row r="80" spans="1:7" ht="15" customHeight="1" x14ac:dyDescent="0.3">
      <c r="A80" s="59"/>
      <c r="B80" s="56"/>
      <c r="C80" s="56"/>
      <c r="D80" s="68"/>
      <c r="E80" s="57"/>
      <c r="F80" s="9"/>
      <c r="G80" s="58"/>
    </row>
    <row r="81" spans="1:7" ht="83.25" customHeight="1" x14ac:dyDescent="0.3">
      <c r="A81" s="71" t="s">
        <v>40</v>
      </c>
      <c r="B81" s="72"/>
      <c r="C81" s="56"/>
      <c r="D81" s="56"/>
      <c r="E81" s="57"/>
      <c r="F81" s="9"/>
      <c r="G81" s="58"/>
    </row>
    <row r="82" spans="1:7" x14ac:dyDescent="0.25">
      <c r="A82" s="60"/>
      <c r="B82" s="61"/>
      <c r="C82" s="61"/>
      <c r="D82" s="61"/>
      <c r="E82" s="61"/>
      <c r="F82" s="62"/>
    </row>
  </sheetData>
  <sheetProtection sheet="1" objects="1" scenarios="1" formatColumns="0" selectLockedCells="1"/>
  <mergeCells count="4">
    <mergeCell ref="A1:F1"/>
    <mergeCell ref="A2:E2"/>
    <mergeCell ref="A77:D77"/>
    <mergeCell ref="A79:E79"/>
  </mergeCells>
  <conditionalFormatting sqref="B19:B20 B10:B11 B31:B33 B44:B45 B56:B58 B69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&amp;R&amp;P</oddFooter>
  </headerFooter>
  <rowBreaks count="3" manualBreakCount="3">
    <brk id="11" max="5" man="1"/>
    <brk id="32" max="5" man="1"/>
    <brk id="57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cp:lastPrinted>2026-09-18T14:21:58Z</cp:lastPrinted>
  <dcterms:created xsi:type="dcterms:W3CDTF">2026-09-03T11:51:46Z</dcterms:created>
  <dcterms:modified xsi:type="dcterms:W3CDTF">2026-09-18T14:26:43Z</dcterms:modified>
</cp:coreProperties>
</file>