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HOSPITALARIO\Hospitalario Palma Mallorca 2026_enviado\enviados\"/>
    </mc:Choice>
  </mc:AlternateContent>
  <xr:revisionPtr revIDLastSave="0" documentId="13_ncr:1_{D35F6CC9-344F-4679-BCDB-511D2394A16E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Palma de Mallorca" sheetId="37" r:id="rId1"/>
  </sheets>
  <definedNames>
    <definedName name="_xlnm.Print_Area" localSheetId="0">'Palma de Mallorca'!$A$1:$F$71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37" l="1"/>
  <c r="E32" i="37" s="1"/>
  <c r="D33" i="37"/>
  <c r="D34" i="37"/>
  <c r="F34" i="37"/>
  <c r="D31" i="37"/>
  <c r="E33" i="37"/>
  <c r="D35" i="37"/>
  <c r="E35" i="37" s="1"/>
  <c r="D36" i="37"/>
  <c r="E36" i="37" s="1"/>
  <c r="D37" i="37"/>
  <c r="E37" i="37" s="1"/>
  <c r="D38" i="37"/>
  <c r="E38" i="37" s="1"/>
  <c r="D39" i="37"/>
  <c r="E39" i="37" s="1"/>
  <c r="E8" i="37"/>
  <c r="B32" i="37"/>
  <c r="B33" i="37"/>
  <c r="F33" i="37" s="1"/>
  <c r="B35" i="37"/>
  <c r="F35" i="37" s="1"/>
  <c r="B36" i="37"/>
  <c r="B37" i="37"/>
  <c r="B38" i="37"/>
  <c r="B39" i="37"/>
  <c r="B31" i="37"/>
  <c r="E15" i="37"/>
  <c r="E16" i="37"/>
  <c r="E17" i="37"/>
  <c r="E18" i="37"/>
  <c r="E19" i="37"/>
  <c r="E5" i="37"/>
  <c r="E6" i="37"/>
  <c r="E7" i="37"/>
  <c r="E9" i="37"/>
  <c r="E4" i="37"/>
  <c r="F38" i="37" l="1"/>
  <c r="F37" i="37"/>
  <c r="F36" i="37"/>
  <c r="E34" i="37"/>
  <c r="F32" i="37"/>
  <c r="F39" i="37"/>
  <c r="E31" i="37" l="1"/>
  <c r="F51" i="37"/>
  <c r="F52" i="37"/>
  <c r="F53" i="37"/>
  <c r="F54" i="37"/>
  <c r="F55" i="37"/>
  <c r="F56" i="37"/>
  <c r="F57" i="37"/>
  <c r="F58" i="37"/>
  <c r="F59" i="37"/>
  <c r="F61" i="37"/>
  <c r="F62" i="37"/>
  <c r="E51" i="37"/>
  <c r="E52" i="37"/>
  <c r="E53" i="37"/>
  <c r="E54" i="37"/>
  <c r="E55" i="37"/>
  <c r="E56" i="37"/>
  <c r="E57" i="37"/>
  <c r="E58" i="37"/>
  <c r="E59" i="37"/>
  <c r="E61" i="37"/>
  <c r="E62" i="37"/>
  <c r="E12" i="37"/>
  <c r="F5" i="37"/>
  <c r="F6" i="37"/>
  <c r="F7" i="37"/>
  <c r="F8" i="37"/>
  <c r="F9" i="37"/>
  <c r="F11" i="37"/>
  <c r="F12" i="37"/>
  <c r="F14" i="37"/>
  <c r="F15" i="37"/>
  <c r="F16" i="37"/>
  <c r="F17" i="37"/>
  <c r="F19" i="37"/>
  <c r="F21" i="37"/>
  <c r="F22" i="37"/>
  <c r="F23" i="37"/>
  <c r="F24" i="37"/>
  <c r="F25" i="37"/>
  <c r="F26" i="37"/>
  <c r="F27" i="37"/>
  <c r="F28" i="37"/>
  <c r="F29" i="37"/>
  <c r="F41" i="37"/>
  <c r="F42" i="37"/>
  <c r="F43" i="37"/>
  <c r="F44" i="37"/>
  <c r="F45" i="37"/>
  <c r="F46" i="37"/>
  <c r="F47" i="37"/>
  <c r="F48" i="37"/>
  <c r="F49" i="37"/>
  <c r="E11" i="37"/>
  <c r="E14" i="37"/>
  <c r="E21" i="37"/>
  <c r="E22" i="37"/>
  <c r="E23" i="37"/>
  <c r="E24" i="37"/>
  <c r="E25" i="37"/>
  <c r="E26" i="37"/>
  <c r="E27" i="37"/>
  <c r="E28" i="37"/>
  <c r="E29" i="37"/>
  <c r="E41" i="37"/>
  <c r="E42" i="37"/>
  <c r="E43" i="37"/>
  <c r="E44" i="37"/>
  <c r="E45" i="37"/>
  <c r="E46" i="37"/>
  <c r="E47" i="37"/>
  <c r="E48" i="37"/>
  <c r="E49" i="37"/>
  <c r="F63" i="37"/>
  <c r="F4" i="37"/>
  <c r="E63" i="37" l="1"/>
  <c r="F31" i="37"/>
</calcChain>
</file>

<file path=xl/sharedStrings.xml><?xml version="1.0" encoding="utf-8"?>
<sst xmlns="http://schemas.openxmlformats.org/spreadsheetml/2006/main" count="98" uniqueCount="43">
  <si>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</si>
  <si>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</si>
  <si>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</si>
  <si>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</si>
  <si>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</si>
  <si>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</si>
  <si>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</si>
  <si>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</si>
  <si>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INYECTABLES</t>
  </si>
  <si>
    <t>MATERIAL DE CURA</t>
  </si>
  <si>
    <t>Estancias</t>
  </si>
  <si>
    <t>GRUPO 0</t>
  </si>
  <si>
    <t>GRUPO 3</t>
  </si>
  <si>
    <t>GRUPO 7</t>
  </si>
  <si>
    <t>GRUPO 8</t>
  </si>
  <si>
    <r>
      <t>URGENCIA</t>
    </r>
    <r>
      <rPr>
        <sz val="9"/>
        <rFont val="HelveticaNowText Regular"/>
        <family val="2"/>
      </rPr>
      <t xml:space="preserve"> (incluye honorarios médicos, box de urgencia, radiología, analítica convencional, curas de urgencias, yesos, material de cura y medicación administrada, otras situaciones de urgencias)</t>
    </r>
  </si>
  <si>
    <t>CONSULTA ENFERMERIA (incluye curas, escayolas, inyectables otros actos)</t>
  </si>
  <si>
    <t>SESION FISIOTERAPIA</t>
  </si>
  <si>
    <t>CONSULTA ESPECIALISTA - 1ª CONSULTA</t>
  </si>
  <si>
    <t>SUCESIVAS ESPECIALISTA</t>
  </si>
  <si>
    <r>
      <t xml:space="preserve">ESTANCIA DIA </t>
    </r>
    <r>
      <rPr>
        <sz val="9"/>
        <rFont val="HelveticaNowText Regular"/>
        <family val="2"/>
      </rPr>
      <t xml:space="preserve">(incluye material de cura y medicación, gastos médicos, pruebas diagnósticas excepto TAC y RMN) </t>
    </r>
  </si>
  <si>
    <r>
      <t>ESTANCIA UCI</t>
    </r>
    <r>
      <rPr>
        <sz val="9"/>
        <rFont val="HelveticaNowText Regular"/>
        <family val="2"/>
      </rPr>
      <t xml:space="preserve"> (incluye material de cura y medicación, gastos médicos, pruebas diagnósticas excepto TAC y RMN)</t>
    </r>
  </si>
  <si>
    <t>Urgencis y visitas</t>
  </si>
  <si>
    <t>PRUEBAS DIAGNOSTICAS</t>
  </si>
  <si>
    <t>TAC</t>
  </si>
  <si>
    <t>RESONANCIA MAGNETICA SIMPLE</t>
  </si>
  <si>
    <r>
      <t xml:space="preserve">ECOGRAFIA </t>
    </r>
    <r>
      <rPr>
        <sz val="9"/>
        <rFont val="HelveticaNowText Regular"/>
        <family val="2"/>
      </rPr>
      <t>(abdominal, muscular, articulary tendinosa)</t>
    </r>
  </si>
  <si>
    <t>RADIOLOGIA CONVENCIONAL* (1 proyecc) (La Tarifa es por región anatómica, independientemente del número de placas que se haga en cada región anatómica)</t>
  </si>
  <si>
    <r>
      <t>PREOPERATORIO COMPLETO</t>
    </r>
    <r>
      <rPr>
        <sz val="9"/>
        <rFont val="HelveticaNowText Regular"/>
        <family val="2"/>
      </rPr>
      <t xml:space="preserve"> (incluye visita anestesista, Rx torax, electrocardiograma, analitica)</t>
    </r>
  </si>
  <si>
    <t xml:space="preserve">HONORARIOS MEDICOS QUIRURGICOS </t>
  </si>
  <si>
    <t>GRUPO 1</t>
  </si>
  <si>
    <t>GRUPO 2</t>
  </si>
  <si>
    <t>GRUPO 4</t>
  </si>
  <si>
    <t>GRUPO 5</t>
  </si>
  <si>
    <t>GRUPO 6</t>
  </si>
  <si>
    <t>HONORARIOS AYUDANTIA</t>
  </si>
  <si>
    <t>DERECHOS DE QUIROFANO</t>
  </si>
  <si>
    <t>HONORARIOS ANESTESISTA</t>
  </si>
  <si>
    <t>MATERIAL</t>
  </si>
  <si>
    <t>MATERIAL DE OSTEOSINTESIS</t>
  </si>
  <si>
    <t>ANEXO I - PROPOSICIÓN ECONÓMICA - SERVICIO DE URGENCIAS Y ATENCION HOSPITALARIA EN EL MUNICIPIO DE PALMA DE MALLORCA, COMUNIDAD DE LES ILLES BALEARS</t>
  </si>
  <si>
    <t>**Tanto el importe de material de cura como el importe de material de osteosíntesis no se tendrá en cuenta para el cálculo económico.</t>
  </si>
  <si>
    <t>ELECTROMIOGRAMA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</si>
</sst>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b/>
      <sz val="9"/>
      <name val="HelveticaNowText Regular"/>
      <family val="2"/>
    </font>
    <font>
      <sz val="9"/>
      <color theme="1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9" tint="0.79998168889431442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6">
    <xf numFmtId="0" fontId="0" fillId="0" borderId="0" xfId="0"/>
    <xf numFmtId="0" fontId="4" fillId="0" borderId="6" xfId="0" applyFont="1" applyBorder="1" applyAlignment="1">
      <alignment horizontal="left" vertical="center" wrapText="1"/>
    </xf>
    <xf numFmtId="44" fontId="1" fillId="0" borderId="1" xfId="1" applyFont="1" applyBorder="1" applyAlignment="1" applyProtection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0" fontId="4" fillId="0" borderId="6" xfId="0" applyFont="1" applyBorder="1"/>
    <xf numFmtId="0" fontId="0" fillId="0" borderId="5" xfId="0" applyBorder="1"/>
    <xf numFmtId="0" fontId="0" fillId="0" borderId="6" xfId="0" applyBorder="1"/>
    <xf numFmtId="0" fontId="4" fillId="0" borderId="6" xfId="0" applyFont="1" applyBorder="1" applyAlignment="1">
      <alignment vertical="center" wrapText="1"/>
    </xf>
    <xf numFmtId="0" fontId="4" fillId="0" borderId="5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3" borderId="6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/>
    </xf>
    <xf numFmtId="8" fontId="9" fillId="0" borderId="1" xfId="0" applyNumberFormat="1" applyFont="1" applyBorder="1" applyAlignment="1">
      <alignment horizontal="right" vertical="center" wrapText="1"/>
    </xf>
    <xf numFmtId="0" fontId="8" fillId="0" borderId="13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7" xfId="1" applyNumberFormat="1" applyFont="1" applyBorder="1" applyAlignment="1">
      <alignment horizontal="right" vertical="center" wrapText="1"/>
    </xf>
    <xf numFmtId="0" fontId="8" fillId="0" borderId="1" xfId="0" applyFont="1" applyBorder="1"/>
    <xf numFmtId="0" fontId="8" fillId="0" borderId="7" xfId="1" applyNumberFormat="1" applyFont="1" applyBorder="1" applyAlignment="1">
      <alignment vertical="center"/>
    </xf>
    <xf numFmtId="0" fontId="8" fillId="0" borderId="1" xfId="0" applyFont="1" applyBorder="1" applyAlignment="1">
      <alignment wrapText="1"/>
    </xf>
    <xf numFmtId="0" fontId="8" fillId="0" borderId="13" xfId="0" applyFont="1" applyBorder="1" applyAlignment="1">
      <alignment horizontal="left" wrapText="1"/>
    </xf>
    <xf numFmtId="164" fontId="8" fillId="0" borderId="13" xfId="0" applyNumberFormat="1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1" applyNumberFormat="1" applyFont="1" applyBorder="1" applyAlignment="1">
      <alignment horizontal="right" vertical="center" wrapText="1"/>
    </xf>
    <xf numFmtId="0" fontId="8" fillId="0" borderId="13" xfId="0" applyFont="1" applyBorder="1"/>
    <xf numFmtId="164" fontId="9" fillId="0" borderId="13" xfId="0" applyNumberFormat="1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164" fontId="10" fillId="0" borderId="1" xfId="1" applyNumberFormat="1" applyFont="1" applyBorder="1" applyAlignment="1" applyProtection="1">
      <alignment horizontal="right" vertical="center"/>
    </xf>
    <xf numFmtId="164" fontId="10" fillId="0" borderId="13" xfId="1" applyNumberFormat="1" applyFont="1" applyBorder="1" applyAlignment="1" applyProtection="1">
      <alignment horizontal="right" vertical="center"/>
    </xf>
    <xf numFmtId="9" fontId="12" fillId="3" borderId="6" xfId="0" applyNumberFormat="1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6095-EF59-48CE-8ECC-E3CBD03DC38C}">
  <dimension ref="A1:F71"/>
  <sheetViews>
    <sheetView showGridLines="0" tabSelected="1" workbookViewId="0">
      <selection activeCell="A2" sqref="A2:F2"/>
    </sheetView>
  </sheetViews>
  <sheetFormatPr baseColWidth="10" defaultColWidth="11.42578125" defaultRowHeight="15" x14ac:dyDescent="0.25"/>
  <cols>
    <col min="1" max="1" width="40.28515625" customWidth="1"/>
    <col min="2" max="2" width="14" customWidth="1"/>
    <col min="3" max="3" width="11.140625" customWidth="1"/>
    <col min="4" max="4" width="17.42578125" customWidth="1"/>
    <col min="5" max="5" width="18.7109375" customWidth="1"/>
    <col min="6" max="6" width="17.28515625" customWidth="1"/>
  </cols>
  <sheetData>
    <row r="1" spans="1:6" ht="89.25" customHeight="1" x14ac:dyDescent="0.25">
      <c r="A1" s="37" t="s">
        <v>40</v>
      </c>
      <c r="B1" s="38"/>
      <c r="C1" s="38"/>
      <c r="D1" s="38"/>
      <c r="E1" s="38"/>
      <c r="F1" s="39"/>
    </row>
    <row r="2" spans="1:6" ht="159.75" customHeight="1" x14ac:dyDescent="0.25">
      <c r="A2" s="40" t="s">
        <v>0</v>
      </c>
      <c r="B2" s="41"/>
      <c r="C2" s="41"/>
      <c r="D2" s="41"/>
      <c r="E2" s="41"/>
      <c r="F2" s="42"/>
    </row>
    <row r="3" spans="1:6" ht="32.25" customHeight="1" x14ac:dyDescent="0.25">
      <c r="A3" s="27" t="s">
        <v>22</v>
      </c>
      <c r="B3" s="27" t="s">
        <v>7</v>
      </c>
      <c r="C3" s="13" t="s">
        <v>1</v>
      </c>
      <c r="D3" s="27" t="s">
        <v>2</v>
      </c>
      <c r="E3" s="13" t="s">
        <v>3</v>
      </c>
      <c r="F3" s="1"/>
    </row>
    <row r="4" spans="1:6" ht="71.25" x14ac:dyDescent="0.25">
      <c r="A4" s="17" t="s">
        <v>15</v>
      </c>
      <c r="B4" s="26">
        <v>104.87</v>
      </c>
      <c r="C4" s="19">
        <v>500</v>
      </c>
      <c r="D4" s="26"/>
      <c r="E4" s="53">
        <f>D4*C4</f>
        <v>0</v>
      </c>
      <c r="F4" s="12" t="str">
        <f>IF(D4&gt;B4,"ERROR TARIFA","")</f>
        <v/>
      </c>
    </row>
    <row r="5" spans="1:6" ht="28.5" x14ac:dyDescent="0.25">
      <c r="A5" s="20" t="s">
        <v>16</v>
      </c>
      <c r="B5" s="18">
        <v>27.33</v>
      </c>
      <c r="C5" s="21">
        <v>40</v>
      </c>
      <c r="D5" s="18"/>
      <c r="E5" s="53">
        <f t="shared" ref="E5:E9" si="0">D5*C5</f>
        <v>0</v>
      </c>
      <c r="F5" s="12" t="str">
        <f t="shared" ref="F5:F62" si="1">IF(D5&gt;B5,"ERROR TARIFA","")</f>
        <v/>
      </c>
    </row>
    <row r="6" spans="1:6" ht="18.75" x14ac:dyDescent="0.3">
      <c r="A6" s="22" t="s">
        <v>8</v>
      </c>
      <c r="B6" s="18">
        <v>6</v>
      </c>
      <c r="C6" s="23">
        <v>10</v>
      </c>
      <c r="D6" s="18"/>
      <c r="E6" s="53">
        <f t="shared" si="0"/>
        <v>0</v>
      </c>
      <c r="F6" s="12" t="str">
        <f t="shared" si="1"/>
        <v/>
      </c>
    </row>
    <row r="7" spans="1:6" ht="18.75" x14ac:dyDescent="0.3">
      <c r="A7" s="22" t="s">
        <v>17</v>
      </c>
      <c r="B7" s="18">
        <v>18.670000000000002</v>
      </c>
      <c r="C7" s="23">
        <v>20</v>
      </c>
      <c r="D7" s="18"/>
      <c r="E7" s="53">
        <f t="shared" si="0"/>
        <v>0</v>
      </c>
      <c r="F7" s="12" t="str">
        <f t="shared" si="1"/>
        <v/>
      </c>
    </row>
    <row r="8" spans="1:6" ht="18.75" x14ac:dyDescent="0.3">
      <c r="A8" s="24" t="s">
        <v>18</v>
      </c>
      <c r="B8" s="18">
        <v>62.97</v>
      </c>
      <c r="C8" s="21">
        <v>45</v>
      </c>
      <c r="D8" s="18"/>
      <c r="E8" s="53">
        <f>+D8*C8</f>
        <v>0</v>
      </c>
      <c r="F8" s="12" t="str">
        <f t="shared" si="1"/>
        <v/>
      </c>
    </row>
    <row r="9" spans="1:6" ht="18.75" x14ac:dyDescent="0.3">
      <c r="A9" s="22" t="s">
        <v>19</v>
      </c>
      <c r="B9" s="18">
        <v>41</v>
      </c>
      <c r="C9" s="23">
        <v>25</v>
      </c>
      <c r="D9" s="18"/>
      <c r="E9" s="53">
        <f t="shared" si="0"/>
        <v>0</v>
      </c>
      <c r="F9" s="12" t="str">
        <f t="shared" si="1"/>
        <v/>
      </c>
    </row>
    <row r="10" spans="1:6" ht="28.5" x14ac:dyDescent="0.25">
      <c r="A10" s="27" t="s">
        <v>10</v>
      </c>
      <c r="B10" s="27" t="s">
        <v>7</v>
      </c>
      <c r="C10" s="13" t="s">
        <v>1</v>
      </c>
      <c r="D10" s="27" t="s">
        <v>2</v>
      </c>
      <c r="E10" s="13" t="s">
        <v>3</v>
      </c>
      <c r="F10" s="12"/>
    </row>
    <row r="11" spans="1:6" ht="42.75" x14ac:dyDescent="0.3">
      <c r="A11" s="25" t="s">
        <v>20</v>
      </c>
      <c r="B11" s="31">
        <v>234.08</v>
      </c>
      <c r="C11" s="32">
        <v>35</v>
      </c>
      <c r="D11" s="31"/>
      <c r="E11" s="54">
        <f t="shared" ref="E5:E62" si="2">D11*C11</f>
        <v>0</v>
      </c>
      <c r="F11" s="12" t="str">
        <f t="shared" si="1"/>
        <v/>
      </c>
    </row>
    <row r="12" spans="1:6" ht="42.75" x14ac:dyDescent="0.3">
      <c r="A12" s="24" t="s">
        <v>21</v>
      </c>
      <c r="B12" s="15">
        <v>744.25</v>
      </c>
      <c r="C12" s="33">
        <v>10</v>
      </c>
      <c r="D12" s="15"/>
      <c r="E12" s="53">
        <f t="shared" si="2"/>
        <v>0</v>
      </c>
      <c r="F12" s="12" t="str">
        <f t="shared" si="1"/>
        <v/>
      </c>
    </row>
    <row r="13" spans="1:6" ht="28.5" x14ac:dyDescent="0.25">
      <c r="A13" s="27" t="s">
        <v>23</v>
      </c>
      <c r="B13" s="27" t="s">
        <v>7</v>
      </c>
      <c r="C13" s="13" t="s">
        <v>1</v>
      </c>
      <c r="D13" s="27" t="s">
        <v>2</v>
      </c>
      <c r="E13" s="13" t="s">
        <v>3</v>
      </c>
      <c r="F13" s="12"/>
    </row>
    <row r="14" spans="1:6" ht="18.75" x14ac:dyDescent="0.25">
      <c r="A14" s="28" t="s">
        <v>24</v>
      </c>
      <c r="B14" s="18">
        <v>103.07</v>
      </c>
      <c r="C14" s="29">
        <v>120</v>
      </c>
      <c r="D14" s="18"/>
      <c r="E14" s="53">
        <f t="shared" si="2"/>
        <v>0</v>
      </c>
      <c r="F14" s="12" t="str">
        <f t="shared" si="1"/>
        <v/>
      </c>
    </row>
    <row r="15" spans="1:6" ht="18.75" x14ac:dyDescent="0.25">
      <c r="A15" s="20" t="s">
        <v>25</v>
      </c>
      <c r="B15" s="18">
        <v>170.45</v>
      </c>
      <c r="C15" s="29">
        <v>110</v>
      </c>
      <c r="D15" s="18"/>
      <c r="E15" s="53">
        <f t="shared" si="2"/>
        <v>0</v>
      </c>
      <c r="F15" s="12" t="str">
        <f t="shared" si="1"/>
        <v/>
      </c>
    </row>
    <row r="16" spans="1:6" ht="28.5" x14ac:dyDescent="0.25">
      <c r="A16" s="20" t="s">
        <v>26</v>
      </c>
      <c r="B16" s="18">
        <v>47.53</v>
      </c>
      <c r="C16" s="29">
        <v>25</v>
      </c>
      <c r="D16" s="18"/>
      <c r="E16" s="53">
        <f t="shared" si="2"/>
        <v>0</v>
      </c>
      <c r="F16" s="12" t="str">
        <f t="shared" si="1"/>
        <v/>
      </c>
    </row>
    <row r="17" spans="1:6" ht="57" x14ac:dyDescent="0.25">
      <c r="A17" s="14" t="s">
        <v>27</v>
      </c>
      <c r="B17" s="18">
        <v>15.33</v>
      </c>
      <c r="C17" s="29">
        <v>80</v>
      </c>
      <c r="D17" s="18"/>
      <c r="E17" s="53">
        <f t="shared" si="2"/>
        <v>0</v>
      </c>
      <c r="F17" s="12" t="str">
        <f t="shared" si="1"/>
        <v/>
      </c>
    </row>
    <row r="18" spans="1:6" ht="18.75" x14ac:dyDescent="0.25">
      <c r="A18" s="14" t="s">
        <v>42</v>
      </c>
      <c r="B18" s="51">
        <v>106.4</v>
      </c>
      <c r="C18" s="52">
        <v>10</v>
      </c>
      <c r="D18" s="51"/>
      <c r="E18" s="53">
        <f t="shared" si="2"/>
        <v>0</v>
      </c>
      <c r="F18" s="12"/>
    </row>
    <row r="19" spans="1:6" ht="42.75" x14ac:dyDescent="0.25">
      <c r="A19" s="20" t="s">
        <v>28</v>
      </c>
      <c r="B19" s="18">
        <v>132.5</v>
      </c>
      <c r="C19" s="29">
        <v>25</v>
      </c>
      <c r="D19" s="18"/>
      <c r="E19" s="53">
        <f t="shared" si="2"/>
        <v>0</v>
      </c>
      <c r="F19" s="12" t="str">
        <f t="shared" si="1"/>
        <v/>
      </c>
    </row>
    <row r="20" spans="1:6" ht="28.5" x14ac:dyDescent="0.25">
      <c r="A20" s="27" t="s">
        <v>29</v>
      </c>
      <c r="B20" s="27" t="s">
        <v>7</v>
      </c>
      <c r="C20" s="13" t="s">
        <v>1</v>
      </c>
      <c r="D20" s="27" t="s">
        <v>2</v>
      </c>
      <c r="E20" s="13" t="s">
        <v>3</v>
      </c>
      <c r="F20" s="12"/>
    </row>
    <row r="21" spans="1:6" ht="18.75" x14ac:dyDescent="0.3">
      <c r="A21" s="22" t="s">
        <v>11</v>
      </c>
      <c r="B21" s="18">
        <v>187.74</v>
      </c>
      <c r="C21" s="29">
        <v>3</v>
      </c>
      <c r="D21" s="18"/>
      <c r="E21" s="53">
        <f t="shared" si="2"/>
        <v>0</v>
      </c>
      <c r="F21" s="12" t="str">
        <f t="shared" si="1"/>
        <v/>
      </c>
    </row>
    <row r="22" spans="1:6" ht="18.75" x14ac:dyDescent="0.3">
      <c r="A22" s="22" t="s">
        <v>30</v>
      </c>
      <c r="B22" s="18">
        <v>195.71</v>
      </c>
      <c r="C22" s="29">
        <v>1</v>
      </c>
      <c r="D22" s="18"/>
      <c r="E22" s="53">
        <f t="shared" si="2"/>
        <v>0</v>
      </c>
      <c r="F22" s="12" t="str">
        <f t="shared" si="1"/>
        <v/>
      </c>
    </row>
    <row r="23" spans="1:6" ht="18.75" x14ac:dyDescent="0.3">
      <c r="A23" s="22" t="s">
        <v>31</v>
      </c>
      <c r="B23" s="18">
        <v>247.54</v>
      </c>
      <c r="C23" s="29">
        <v>1</v>
      </c>
      <c r="D23" s="18"/>
      <c r="E23" s="53">
        <f t="shared" si="2"/>
        <v>0</v>
      </c>
      <c r="F23" s="12" t="str">
        <f t="shared" si="1"/>
        <v/>
      </c>
    </row>
    <row r="24" spans="1:6" ht="18.75" x14ac:dyDescent="0.3">
      <c r="A24" s="22" t="s">
        <v>12</v>
      </c>
      <c r="B24" s="18">
        <v>364.32</v>
      </c>
      <c r="C24" s="29">
        <v>4</v>
      </c>
      <c r="D24" s="18"/>
      <c r="E24" s="53">
        <f t="shared" si="2"/>
        <v>0</v>
      </c>
      <c r="F24" s="12" t="str">
        <f t="shared" si="1"/>
        <v/>
      </c>
    </row>
    <row r="25" spans="1:6" ht="18.75" x14ac:dyDescent="0.3">
      <c r="A25" s="22" t="s">
        <v>32</v>
      </c>
      <c r="B25" s="18">
        <v>494.67</v>
      </c>
      <c r="C25" s="29">
        <v>4</v>
      </c>
      <c r="D25" s="18"/>
      <c r="E25" s="53">
        <f t="shared" si="2"/>
        <v>0</v>
      </c>
      <c r="F25" s="12" t="str">
        <f t="shared" si="1"/>
        <v/>
      </c>
    </row>
    <row r="26" spans="1:6" ht="18.75" x14ac:dyDescent="0.3">
      <c r="A26" s="22" t="s">
        <v>33</v>
      </c>
      <c r="B26" s="18">
        <v>663.68</v>
      </c>
      <c r="C26" s="29">
        <v>1</v>
      </c>
      <c r="D26" s="18"/>
      <c r="E26" s="53">
        <f t="shared" si="2"/>
        <v>0</v>
      </c>
      <c r="F26" s="12" t="str">
        <f t="shared" si="1"/>
        <v/>
      </c>
    </row>
    <row r="27" spans="1:6" ht="18.75" x14ac:dyDescent="0.3">
      <c r="A27" s="22" t="s">
        <v>34</v>
      </c>
      <c r="B27" s="18">
        <v>886.9</v>
      </c>
      <c r="C27" s="29">
        <v>3</v>
      </c>
      <c r="D27" s="18"/>
      <c r="E27" s="53">
        <f t="shared" si="2"/>
        <v>0</v>
      </c>
      <c r="F27" s="12" t="str">
        <f t="shared" si="1"/>
        <v/>
      </c>
    </row>
    <row r="28" spans="1:6" ht="18.75" x14ac:dyDescent="0.3">
      <c r="A28" s="22" t="s">
        <v>13</v>
      </c>
      <c r="B28" s="18">
        <v>1141.21</v>
      </c>
      <c r="C28" s="29">
        <v>1</v>
      </c>
      <c r="D28" s="18"/>
      <c r="E28" s="53">
        <f t="shared" si="2"/>
        <v>0</v>
      </c>
      <c r="F28" s="12" t="str">
        <f t="shared" si="1"/>
        <v/>
      </c>
    </row>
    <row r="29" spans="1:6" ht="18.75" x14ac:dyDescent="0.3">
      <c r="A29" s="22" t="s">
        <v>14</v>
      </c>
      <c r="B29" s="18">
        <v>1455.98</v>
      </c>
      <c r="C29" s="29">
        <v>1</v>
      </c>
      <c r="D29" s="18"/>
      <c r="E29" s="53">
        <f t="shared" si="2"/>
        <v>0</v>
      </c>
      <c r="F29" s="12" t="str">
        <f t="shared" si="1"/>
        <v/>
      </c>
    </row>
    <row r="30" spans="1:6" ht="28.5" x14ac:dyDescent="0.25">
      <c r="A30" s="27" t="s">
        <v>35</v>
      </c>
      <c r="B30" s="27" t="s">
        <v>7</v>
      </c>
      <c r="C30" s="13" t="s">
        <v>1</v>
      </c>
      <c r="D30" s="27" t="s">
        <v>2</v>
      </c>
      <c r="E30" s="13" t="s">
        <v>3</v>
      </c>
      <c r="F30" s="55">
        <v>0.3</v>
      </c>
    </row>
    <row r="31" spans="1:6" ht="18.75" x14ac:dyDescent="0.3">
      <c r="A31" s="22" t="s">
        <v>11</v>
      </c>
      <c r="B31" s="18">
        <f>+B21*30%</f>
        <v>56.322000000000003</v>
      </c>
      <c r="C31" s="29">
        <v>3</v>
      </c>
      <c r="D31" s="16">
        <f>+D21*$F$30</f>
        <v>0</v>
      </c>
      <c r="E31" s="53">
        <f t="shared" si="2"/>
        <v>0</v>
      </c>
      <c r="F31" s="12" t="str">
        <f t="shared" si="1"/>
        <v/>
      </c>
    </row>
    <row r="32" spans="1:6" ht="18.75" x14ac:dyDescent="0.3">
      <c r="A32" s="22" t="s">
        <v>30</v>
      </c>
      <c r="B32" s="18">
        <f t="shared" ref="B32:B39" si="3">+B22*30%</f>
        <v>58.713000000000001</v>
      </c>
      <c r="C32" s="29">
        <v>1</v>
      </c>
      <c r="D32" s="16">
        <f t="shared" ref="D32:D34" si="4">+D22*$F$30</f>
        <v>0</v>
      </c>
      <c r="E32" s="53">
        <f t="shared" si="2"/>
        <v>0</v>
      </c>
      <c r="F32" s="12" t="str">
        <f t="shared" si="1"/>
        <v/>
      </c>
    </row>
    <row r="33" spans="1:6" ht="18.75" x14ac:dyDescent="0.3">
      <c r="A33" s="22" t="s">
        <v>31</v>
      </c>
      <c r="B33" s="18">
        <f t="shared" si="3"/>
        <v>74.262</v>
      </c>
      <c r="C33" s="29">
        <v>1</v>
      </c>
      <c r="D33" s="16">
        <f t="shared" si="4"/>
        <v>0</v>
      </c>
      <c r="E33" s="53">
        <f t="shared" si="2"/>
        <v>0</v>
      </c>
      <c r="F33" s="12" t="str">
        <f t="shared" si="1"/>
        <v/>
      </c>
    </row>
    <row r="34" spans="1:6" ht="18.75" x14ac:dyDescent="0.3">
      <c r="A34" s="22" t="s">
        <v>12</v>
      </c>
      <c r="B34" s="18">
        <v>109.3</v>
      </c>
      <c r="C34" s="29">
        <v>4</v>
      </c>
      <c r="D34" s="16">
        <f t="shared" si="4"/>
        <v>0</v>
      </c>
      <c r="E34" s="53">
        <f>D34*C34</f>
        <v>0</v>
      </c>
      <c r="F34" s="12" t="str">
        <f>IF(D34&gt;B34,"ERROR TARIFA","")</f>
        <v/>
      </c>
    </row>
    <row r="35" spans="1:6" ht="18.75" x14ac:dyDescent="0.3">
      <c r="A35" s="22" t="s">
        <v>32</v>
      </c>
      <c r="B35" s="18">
        <f t="shared" si="3"/>
        <v>148.40100000000001</v>
      </c>
      <c r="C35" s="29">
        <v>4</v>
      </c>
      <c r="D35" s="16">
        <f t="shared" ref="D32:D39" si="5">+D25*$F$30</f>
        <v>0</v>
      </c>
      <c r="E35" s="53">
        <f t="shared" si="2"/>
        <v>0</v>
      </c>
      <c r="F35" s="12" t="str">
        <f t="shared" si="1"/>
        <v/>
      </c>
    </row>
    <row r="36" spans="1:6" ht="18.75" x14ac:dyDescent="0.3">
      <c r="A36" s="22" t="s">
        <v>33</v>
      </c>
      <c r="B36" s="18">
        <f t="shared" si="3"/>
        <v>199.10399999999998</v>
      </c>
      <c r="C36" s="29">
        <v>1</v>
      </c>
      <c r="D36" s="16">
        <f t="shared" si="5"/>
        <v>0</v>
      </c>
      <c r="E36" s="53">
        <f t="shared" si="2"/>
        <v>0</v>
      </c>
      <c r="F36" s="12" t="str">
        <f t="shared" si="1"/>
        <v/>
      </c>
    </row>
    <row r="37" spans="1:6" ht="18.75" x14ac:dyDescent="0.3">
      <c r="A37" s="22" t="s">
        <v>34</v>
      </c>
      <c r="B37" s="18">
        <f t="shared" si="3"/>
        <v>266.07</v>
      </c>
      <c r="C37" s="29">
        <v>3</v>
      </c>
      <c r="D37" s="16">
        <f t="shared" si="5"/>
        <v>0</v>
      </c>
      <c r="E37" s="53">
        <f t="shared" si="2"/>
        <v>0</v>
      </c>
      <c r="F37" s="12" t="str">
        <f t="shared" si="1"/>
        <v/>
      </c>
    </row>
    <row r="38" spans="1:6" ht="18.75" x14ac:dyDescent="0.3">
      <c r="A38" s="22" t="s">
        <v>13</v>
      </c>
      <c r="B38" s="18">
        <f t="shared" si="3"/>
        <v>342.363</v>
      </c>
      <c r="C38" s="29">
        <v>1</v>
      </c>
      <c r="D38" s="16">
        <f t="shared" si="5"/>
        <v>0</v>
      </c>
      <c r="E38" s="53">
        <f t="shared" si="2"/>
        <v>0</v>
      </c>
      <c r="F38" s="12" t="str">
        <f t="shared" si="1"/>
        <v/>
      </c>
    </row>
    <row r="39" spans="1:6" ht="18.75" x14ac:dyDescent="0.3">
      <c r="A39" s="22" t="s">
        <v>14</v>
      </c>
      <c r="B39" s="18">
        <f t="shared" si="3"/>
        <v>436.79399999999998</v>
      </c>
      <c r="C39" s="29">
        <v>1</v>
      </c>
      <c r="D39" s="16">
        <f t="shared" si="5"/>
        <v>0</v>
      </c>
      <c r="E39" s="53">
        <f t="shared" si="2"/>
        <v>0</v>
      </c>
      <c r="F39" s="12" t="str">
        <f t="shared" si="1"/>
        <v/>
      </c>
    </row>
    <row r="40" spans="1:6" ht="28.5" x14ac:dyDescent="0.25">
      <c r="A40" s="27" t="s">
        <v>36</v>
      </c>
      <c r="B40" s="27" t="s">
        <v>7</v>
      </c>
      <c r="C40" s="13" t="s">
        <v>1</v>
      </c>
      <c r="D40" s="27" t="s">
        <v>2</v>
      </c>
      <c r="E40" s="13" t="s">
        <v>3</v>
      </c>
      <c r="F40" s="12"/>
    </row>
    <row r="41" spans="1:6" ht="18.75" x14ac:dyDescent="0.3">
      <c r="A41" s="30" t="s">
        <v>11</v>
      </c>
      <c r="B41" s="18">
        <v>281.61</v>
      </c>
      <c r="C41" s="29">
        <v>1</v>
      </c>
      <c r="D41" s="18"/>
      <c r="E41" s="2">
        <f t="shared" si="2"/>
        <v>0</v>
      </c>
      <c r="F41" s="12" t="str">
        <f t="shared" si="1"/>
        <v/>
      </c>
    </row>
    <row r="42" spans="1:6" ht="18.75" x14ac:dyDescent="0.3">
      <c r="A42" s="22" t="s">
        <v>30</v>
      </c>
      <c r="B42" s="18">
        <v>293.57</v>
      </c>
      <c r="C42" s="29">
        <v>1</v>
      </c>
      <c r="D42" s="18"/>
      <c r="E42" s="2">
        <f t="shared" si="2"/>
        <v>0</v>
      </c>
      <c r="F42" s="12" t="str">
        <f t="shared" si="1"/>
        <v/>
      </c>
    </row>
    <row r="43" spans="1:6" ht="18.75" x14ac:dyDescent="0.3">
      <c r="A43" s="22" t="s">
        <v>31</v>
      </c>
      <c r="B43" s="18">
        <v>371.3</v>
      </c>
      <c r="C43" s="29">
        <v>1</v>
      </c>
      <c r="D43" s="18"/>
      <c r="E43" s="2">
        <f t="shared" si="2"/>
        <v>0</v>
      </c>
      <c r="F43" s="12" t="str">
        <f t="shared" si="1"/>
        <v/>
      </c>
    </row>
    <row r="44" spans="1:6" ht="18.75" x14ac:dyDescent="0.3">
      <c r="A44" s="22" t="s">
        <v>12</v>
      </c>
      <c r="B44" s="18">
        <v>546.49</v>
      </c>
      <c r="C44" s="29">
        <v>4</v>
      </c>
      <c r="D44" s="18"/>
      <c r="E44" s="2">
        <f t="shared" si="2"/>
        <v>0</v>
      </c>
      <c r="F44" s="12" t="str">
        <f t="shared" si="1"/>
        <v/>
      </c>
    </row>
    <row r="45" spans="1:6" ht="18.75" x14ac:dyDescent="0.3">
      <c r="A45" s="22" t="s">
        <v>32</v>
      </c>
      <c r="B45" s="18">
        <v>742</v>
      </c>
      <c r="C45" s="29">
        <v>4</v>
      </c>
      <c r="D45" s="18"/>
      <c r="E45" s="2">
        <f t="shared" si="2"/>
        <v>0</v>
      </c>
      <c r="F45" s="12" t="str">
        <f t="shared" si="1"/>
        <v/>
      </c>
    </row>
    <row r="46" spans="1:6" ht="18.75" x14ac:dyDescent="0.3">
      <c r="A46" s="22" t="s">
        <v>33</v>
      </c>
      <c r="B46" s="18">
        <v>995.52</v>
      </c>
      <c r="C46" s="29">
        <v>1</v>
      </c>
      <c r="D46" s="18"/>
      <c r="E46" s="2">
        <f t="shared" si="2"/>
        <v>0</v>
      </c>
      <c r="F46" s="12" t="str">
        <f t="shared" si="1"/>
        <v/>
      </c>
    </row>
    <row r="47" spans="1:6" ht="18.75" x14ac:dyDescent="0.3">
      <c r="A47" s="22" t="s">
        <v>34</v>
      </c>
      <c r="B47" s="18">
        <v>1330.35</v>
      </c>
      <c r="C47" s="29">
        <v>3</v>
      </c>
      <c r="D47" s="18"/>
      <c r="E47" s="2">
        <f t="shared" si="2"/>
        <v>0</v>
      </c>
      <c r="F47" s="12" t="str">
        <f t="shared" si="1"/>
        <v/>
      </c>
    </row>
    <row r="48" spans="1:6" ht="18.75" x14ac:dyDescent="0.3">
      <c r="A48" s="22" t="s">
        <v>13</v>
      </c>
      <c r="B48" s="18">
        <v>1711.82</v>
      </c>
      <c r="C48" s="29">
        <v>1</v>
      </c>
      <c r="D48" s="18"/>
      <c r="E48" s="2">
        <f t="shared" si="2"/>
        <v>0</v>
      </c>
      <c r="F48" s="12" t="str">
        <f t="shared" si="1"/>
        <v/>
      </c>
    </row>
    <row r="49" spans="1:6" ht="18.75" x14ac:dyDescent="0.3">
      <c r="A49" s="22" t="s">
        <v>14</v>
      </c>
      <c r="B49" s="18">
        <v>2183.9699999999998</v>
      </c>
      <c r="C49" s="29">
        <v>1</v>
      </c>
      <c r="D49" s="18"/>
      <c r="E49" s="2">
        <f t="shared" si="2"/>
        <v>0</v>
      </c>
      <c r="F49" s="12" t="str">
        <f t="shared" si="1"/>
        <v/>
      </c>
    </row>
    <row r="50" spans="1:6" ht="28.5" x14ac:dyDescent="0.25">
      <c r="A50" s="27" t="s">
        <v>37</v>
      </c>
      <c r="B50" s="27" t="s">
        <v>7</v>
      </c>
      <c r="C50" s="13" t="s">
        <v>1</v>
      </c>
      <c r="D50" s="27" t="s">
        <v>2</v>
      </c>
      <c r="E50" s="13" t="s">
        <v>3</v>
      </c>
      <c r="F50" s="12"/>
    </row>
    <row r="51" spans="1:6" ht="18.75" x14ac:dyDescent="0.3">
      <c r="A51" s="22" t="s">
        <v>11</v>
      </c>
      <c r="B51" s="18">
        <v>140.36000000000001</v>
      </c>
      <c r="C51" s="29">
        <v>1</v>
      </c>
      <c r="D51" s="18"/>
      <c r="E51" s="2">
        <f t="shared" si="2"/>
        <v>0</v>
      </c>
      <c r="F51" s="12" t="str">
        <f t="shared" si="1"/>
        <v/>
      </c>
    </row>
    <row r="52" spans="1:6" ht="18.75" x14ac:dyDescent="0.3">
      <c r="A52" s="22" t="s">
        <v>30</v>
      </c>
      <c r="B52" s="18">
        <v>140.36000000000001</v>
      </c>
      <c r="C52" s="29">
        <v>1</v>
      </c>
      <c r="D52" s="18"/>
      <c r="E52" s="2">
        <f t="shared" si="2"/>
        <v>0</v>
      </c>
      <c r="F52" s="12" t="str">
        <f t="shared" si="1"/>
        <v/>
      </c>
    </row>
    <row r="53" spans="1:6" ht="18.75" x14ac:dyDescent="0.3">
      <c r="A53" s="22" t="s">
        <v>31</v>
      </c>
      <c r="B53" s="18">
        <v>140.36000000000001</v>
      </c>
      <c r="C53" s="29">
        <v>1</v>
      </c>
      <c r="D53" s="18"/>
      <c r="E53" s="2">
        <f t="shared" si="2"/>
        <v>0</v>
      </c>
      <c r="F53" s="12" t="str">
        <f t="shared" si="1"/>
        <v/>
      </c>
    </row>
    <row r="54" spans="1:6" ht="18.75" x14ac:dyDescent="0.3">
      <c r="A54" s="22" t="s">
        <v>12</v>
      </c>
      <c r="B54" s="18">
        <v>216.44</v>
      </c>
      <c r="C54" s="29">
        <v>4</v>
      </c>
      <c r="D54" s="18"/>
      <c r="E54" s="2">
        <f t="shared" si="2"/>
        <v>0</v>
      </c>
      <c r="F54" s="12" t="str">
        <f t="shared" si="1"/>
        <v/>
      </c>
    </row>
    <row r="55" spans="1:6" ht="18.75" x14ac:dyDescent="0.3">
      <c r="A55" s="22" t="s">
        <v>32</v>
      </c>
      <c r="B55" s="18">
        <v>216.44</v>
      </c>
      <c r="C55" s="29">
        <v>4</v>
      </c>
      <c r="D55" s="18"/>
      <c r="E55" s="2">
        <f t="shared" si="2"/>
        <v>0</v>
      </c>
      <c r="F55" s="12" t="str">
        <f t="shared" si="1"/>
        <v/>
      </c>
    </row>
    <row r="56" spans="1:6" ht="18.75" x14ac:dyDescent="0.3">
      <c r="A56" s="22" t="s">
        <v>33</v>
      </c>
      <c r="B56" s="18">
        <v>288.58</v>
      </c>
      <c r="C56" s="29">
        <v>4</v>
      </c>
      <c r="D56" s="18"/>
      <c r="E56" s="2">
        <f t="shared" si="2"/>
        <v>0</v>
      </c>
      <c r="F56" s="12" t="str">
        <f t="shared" si="1"/>
        <v/>
      </c>
    </row>
    <row r="57" spans="1:6" ht="18.75" x14ac:dyDescent="0.3">
      <c r="A57" s="22" t="s">
        <v>34</v>
      </c>
      <c r="B57" s="18">
        <v>288.58</v>
      </c>
      <c r="C57" s="29">
        <v>3</v>
      </c>
      <c r="D57" s="18"/>
      <c r="E57" s="2">
        <f t="shared" si="2"/>
        <v>0</v>
      </c>
      <c r="F57" s="12" t="str">
        <f t="shared" si="1"/>
        <v/>
      </c>
    </row>
    <row r="58" spans="1:6" ht="18.75" x14ac:dyDescent="0.3">
      <c r="A58" s="22" t="s">
        <v>13</v>
      </c>
      <c r="B58" s="18">
        <v>388.26</v>
      </c>
      <c r="C58" s="29">
        <v>1</v>
      </c>
      <c r="D58" s="18"/>
      <c r="E58" s="2">
        <f t="shared" si="2"/>
        <v>0</v>
      </c>
      <c r="F58" s="12" t="str">
        <f t="shared" si="1"/>
        <v/>
      </c>
    </row>
    <row r="59" spans="1:6" ht="18.75" x14ac:dyDescent="0.3">
      <c r="A59" s="22" t="s">
        <v>14</v>
      </c>
      <c r="B59" s="18">
        <v>388.26</v>
      </c>
      <c r="C59" s="29">
        <v>1</v>
      </c>
      <c r="D59" s="18"/>
      <c r="E59" s="2">
        <f t="shared" si="2"/>
        <v>0</v>
      </c>
      <c r="F59" s="12" t="str">
        <f t="shared" si="1"/>
        <v/>
      </c>
    </row>
    <row r="60" spans="1:6" ht="28.5" x14ac:dyDescent="0.25">
      <c r="A60" s="27" t="s">
        <v>38</v>
      </c>
      <c r="B60" s="27" t="s">
        <v>7</v>
      </c>
      <c r="C60" s="13" t="s">
        <v>1</v>
      </c>
      <c r="D60" s="27" t="s">
        <v>2</v>
      </c>
      <c r="E60" s="13" t="s">
        <v>3</v>
      </c>
      <c r="F60" s="12"/>
    </row>
    <row r="61" spans="1:6" ht="18.75" x14ac:dyDescent="0.3">
      <c r="A61" s="22" t="s">
        <v>9</v>
      </c>
      <c r="B61" s="18">
        <v>8000</v>
      </c>
      <c r="C61" s="29">
        <v>1</v>
      </c>
      <c r="D61" s="18">
        <v>8000</v>
      </c>
      <c r="E61" s="2">
        <f t="shared" si="2"/>
        <v>8000</v>
      </c>
      <c r="F61" s="12" t="str">
        <f t="shared" si="1"/>
        <v/>
      </c>
    </row>
    <row r="62" spans="1:6" ht="18.75" x14ac:dyDescent="0.3">
      <c r="A62" s="22" t="s">
        <v>39</v>
      </c>
      <c r="B62" s="18">
        <v>40000</v>
      </c>
      <c r="C62" s="29">
        <v>1</v>
      </c>
      <c r="D62" s="18">
        <v>40000</v>
      </c>
      <c r="E62" s="2">
        <f t="shared" si="2"/>
        <v>40000</v>
      </c>
      <c r="F62" s="12" t="str">
        <f t="shared" si="1"/>
        <v/>
      </c>
    </row>
    <row r="63" spans="1:6" ht="33" customHeight="1" x14ac:dyDescent="0.25">
      <c r="A63" s="43" t="s">
        <v>4</v>
      </c>
      <c r="B63" s="44"/>
      <c r="C63" s="44"/>
      <c r="D63" s="45"/>
      <c r="E63" s="3">
        <f>SUM(E4:E62)</f>
        <v>48000</v>
      </c>
      <c r="F63" s="7" t="str">
        <f>IF(D63&gt;B63,"ERROR TARIFA","")</f>
        <v/>
      </c>
    </row>
    <row r="64" spans="1:6" ht="33" customHeight="1" x14ac:dyDescent="0.35">
      <c r="A64" s="48" t="s">
        <v>41</v>
      </c>
      <c r="B64" s="49"/>
      <c r="C64" s="49"/>
      <c r="D64" s="50"/>
      <c r="E64" s="34"/>
      <c r="F64" s="4"/>
    </row>
    <row r="65" spans="1:6" ht="33" customHeight="1" x14ac:dyDescent="0.35">
      <c r="A65" s="36"/>
      <c r="B65" s="36"/>
      <c r="C65" s="36"/>
      <c r="D65" s="36"/>
      <c r="E65" s="34"/>
      <c r="F65" s="4"/>
    </row>
    <row r="66" spans="1:6" ht="59.25" customHeight="1" x14ac:dyDescent="0.25">
      <c r="A66" s="46" t="s">
        <v>5</v>
      </c>
      <c r="B66" s="47"/>
      <c r="C66" s="47"/>
      <c r="D66" s="47"/>
      <c r="E66" s="47"/>
      <c r="F66" s="7"/>
    </row>
    <row r="67" spans="1:6" ht="16.5" x14ac:dyDescent="0.35">
      <c r="A67" s="8"/>
      <c r="B67" s="34"/>
      <c r="C67" s="35"/>
      <c r="D67" s="34"/>
      <c r="E67" s="34"/>
      <c r="F67" s="4"/>
    </row>
    <row r="68" spans="1:6" ht="16.5" x14ac:dyDescent="0.35">
      <c r="A68" s="5" t="s">
        <v>6</v>
      </c>
      <c r="E68" s="34"/>
      <c r="F68" s="4"/>
    </row>
    <row r="69" spans="1:6" x14ac:dyDescent="0.25">
      <c r="A69" s="5"/>
      <c r="F69" s="6"/>
    </row>
    <row r="70" spans="1:6" x14ac:dyDescent="0.25">
      <c r="A70" s="5"/>
      <c r="F70" s="6"/>
    </row>
    <row r="71" spans="1:6" x14ac:dyDescent="0.25">
      <c r="A71" s="11"/>
      <c r="B71" s="9"/>
      <c r="C71" s="9"/>
      <c r="D71" s="9"/>
      <c r="E71" s="9"/>
      <c r="F71" s="10"/>
    </row>
  </sheetData>
  <mergeCells count="5">
    <mergeCell ref="A1:F1"/>
    <mergeCell ref="A2:F2"/>
    <mergeCell ref="A63:D63"/>
    <mergeCell ref="A66:E66"/>
    <mergeCell ref="A64:D64"/>
  </mergeCells>
  <pageMargins left="0.43307086614173229" right="0.43307086614173229" top="0.74803149606299213" bottom="0.74803149606299213" header="0.31496062992125984" footer="0.31496062992125984"/>
  <pageSetup paperSize="9" orientation="portrait" r:id="rId1"/>
  <ignoredErrors>
    <ignoredError sqref="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Palma de Mallorca</vt:lpstr>
      <vt:lpstr>'Palma de Mallorca'!Área_de_impresión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2026-08-04T08:30:22Z</cp:lastPrinted>
  <dcterms:created xsi:type="dcterms:W3CDTF">2024-11-04T12:58:26Z</dcterms:created>
  <dcterms:modified xsi:type="dcterms:W3CDTF">2026-08-24T12:30:01Z</dcterms:modified>
  <cp:category/>
  <cp:contentStatus/>
</cp:coreProperties>
</file>