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srvbcn\usuaris\A_Sanitaria\2 PROVEEDORES\Barcelona\1 Seu Corporativa\Material Osteosintesis Neurocirugia\2025\enviados\"/>
    </mc:Choice>
  </mc:AlternateContent>
  <xr:revisionPtr revIDLastSave="0" documentId="13_ncr:1_{9DE90B12-623D-4722-A25F-5AE43F2E517C}" xr6:coauthVersionLast="47" xr6:coauthVersionMax="47" xr10:uidLastSave="{00000000-0000-0000-0000-000000000000}"/>
  <bookViews>
    <workbookView xWindow="-120" yWindow="-120" windowWidth="29040" windowHeight="15720" activeTab="2" xr2:uid="{00000000-000D-0000-FFFF-FFFF00000000}"/>
  </bookViews>
  <sheets>
    <sheet name="Lote 1" sheetId="4" r:id="rId1"/>
    <sheet name="Lote 2" sheetId="10" r:id="rId2"/>
    <sheet name="Lote 3" sheetId="9"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10" l="1"/>
  <c r="E10" i="10" l="1"/>
  <c r="D64" i="9"/>
  <c r="E73" i="9" l="1"/>
  <c r="F73" i="9"/>
  <c r="E74" i="9"/>
  <c r="F74" i="9"/>
  <c r="E75" i="9"/>
  <c r="F75" i="9"/>
  <c r="E76" i="9"/>
  <c r="F76" i="9"/>
  <c r="E77" i="9"/>
  <c r="F77" i="9"/>
  <c r="E78" i="9"/>
  <c r="F78" i="9"/>
  <c r="F72" i="9"/>
  <c r="E72" i="9"/>
  <c r="F68" i="9"/>
  <c r="E68" i="9"/>
  <c r="F67" i="9"/>
  <c r="E67" i="9"/>
  <c r="E69" i="9" s="1"/>
  <c r="E63" i="9"/>
  <c r="F63" i="9"/>
  <c r="F62" i="9"/>
  <c r="E62" i="9"/>
  <c r="F61" i="9"/>
  <c r="E61" i="9"/>
  <c r="F60" i="9"/>
  <c r="E60" i="9"/>
  <c r="F59" i="9"/>
  <c r="E59" i="9"/>
  <c r="E64" i="9" s="1"/>
  <c r="F55" i="9"/>
  <c r="E55" i="9"/>
  <c r="E56" i="9" s="1"/>
  <c r="E51" i="9"/>
  <c r="F51" i="9"/>
  <c r="F50" i="9"/>
  <c r="E50" i="9"/>
  <c r="E52" i="9" s="1"/>
  <c r="E46" i="9"/>
  <c r="F46" i="9"/>
  <c r="E32" i="9"/>
  <c r="F32" i="9"/>
  <c r="E33" i="9"/>
  <c r="F33" i="9"/>
  <c r="E34" i="9"/>
  <c r="F34" i="9"/>
  <c r="E35" i="9"/>
  <c r="F35" i="9"/>
  <c r="E36" i="9"/>
  <c r="F36" i="9"/>
  <c r="E37" i="9"/>
  <c r="F37" i="9"/>
  <c r="E38" i="9"/>
  <c r="F38" i="9"/>
  <c r="E39" i="9"/>
  <c r="F39" i="9"/>
  <c r="E40" i="9"/>
  <c r="F40" i="9"/>
  <c r="E41" i="9"/>
  <c r="F41" i="9"/>
  <c r="E42" i="9"/>
  <c r="F42" i="9"/>
  <c r="E43" i="9"/>
  <c r="F43" i="9"/>
  <c r="E44" i="9"/>
  <c r="F44" i="9"/>
  <c r="E45" i="9"/>
  <c r="F45" i="9"/>
  <c r="E19" i="9"/>
  <c r="F19" i="9"/>
  <c r="E20" i="9"/>
  <c r="F20" i="9"/>
  <c r="E21" i="9"/>
  <c r="F21" i="9"/>
  <c r="E22" i="9"/>
  <c r="F22" i="9"/>
  <c r="E23" i="9"/>
  <c r="F23" i="9"/>
  <c r="E24" i="9"/>
  <c r="F24" i="9"/>
  <c r="E25" i="9"/>
  <c r="F25" i="9"/>
  <c r="E26" i="9"/>
  <c r="F26" i="9"/>
  <c r="E27" i="9"/>
  <c r="F27" i="9"/>
  <c r="E28" i="9"/>
  <c r="F28" i="9"/>
  <c r="E29" i="9"/>
  <c r="F29" i="9"/>
  <c r="E30" i="9"/>
  <c r="F30" i="9"/>
  <c r="E31" i="9"/>
  <c r="F31" i="9"/>
  <c r="F18" i="9"/>
  <c r="E18" i="9"/>
  <c r="E8" i="9"/>
  <c r="F8" i="9"/>
  <c r="E9" i="9"/>
  <c r="F9" i="9"/>
  <c r="E10" i="9"/>
  <c r="F10" i="9"/>
  <c r="E11" i="9"/>
  <c r="F11" i="9"/>
  <c r="E12" i="9"/>
  <c r="F12" i="9"/>
  <c r="E13" i="9"/>
  <c r="F13" i="9"/>
  <c r="E14" i="9"/>
  <c r="F14" i="9"/>
  <c r="F7" i="9"/>
  <c r="E7" i="9"/>
  <c r="F6" i="9"/>
  <c r="E6" i="9"/>
  <c r="F6" i="10"/>
  <c r="E6" i="10"/>
  <c r="F5" i="10"/>
  <c r="E5" i="10"/>
  <c r="E12" i="4"/>
  <c r="F12" i="4"/>
  <c r="E13" i="4"/>
  <c r="F13" i="4"/>
  <c r="F11" i="4"/>
  <c r="E11" i="4"/>
  <c r="E7" i="4"/>
  <c r="F7" i="4"/>
  <c r="F6" i="4"/>
  <c r="E6" i="4"/>
  <c r="E8" i="4" s="1"/>
  <c r="E14" i="4" l="1"/>
  <c r="E15" i="4" s="1"/>
  <c r="E18" i="4" s="1"/>
  <c r="E79" i="9"/>
  <c r="E47" i="9"/>
  <c r="E15" i="9"/>
  <c r="D7" i="10"/>
  <c r="D80" i="9" l="1"/>
  <c r="E85" i="9" s="1"/>
</calcChain>
</file>

<file path=xl/sharedStrings.xml><?xml version="1.0" encoding="utf-8"?>
<sst xmlns="http://schemas.openxmlformats.org/spreadsheetml/2006/main" count="152" uniqueCount="93">
  <si>
    <t>Sistema de monitorización intraoperatoria mediante EMG y potenciales evocados</t>
  </si>
  <si>
    <t>DESCRIPCIÓN</t>
  </si>
  <si>
    <t>PRECIO UD</t>
  </si>
  <si>
    <t>Ud</t>
  </si>
  <si>
    <t>TOTAL</t>
  </si>
  <si>
    <t>DESCRIPCION</t>
  </si>
  <si>
    <t>UD.</t>
  </si>
  <si>
    <t xml:space="preserve"> Osteoconductores / Osteoinductores</t>
  </si>
  <si>
    <t>Antibióticos intraoperatorios</t>
  </si>
  <si>
    <t>Osteosíntesis dinámica lumbar</t>
  </si>
  <si>
    <t>Lote 1: Material de osteosíntesis y compresión postoperatoria</t>
  </si>
  <si>
    <t xml:space="preserve">Sistemas percutáneos </t>
  </si>
  <si>
    <t>SUB-TOTAL</t>
  </si>
  <si>
    <t>TOTAL LOTE 3</t>
  </si>
  <si>
    <t>TOTAL LOTE 2</t>
  </si>
  <si>
    <t>TOTAL LOTE 1</t>
  </si>
  <si>
    <t>Lote 2: Sistemas de alta tecnología de navegación quirúrgica</t>
  </si>
  <si>
    <t>Osteosíntesis lumbar</t>
  </si>
  <si>
    <t>Prótesis y Osteosíntesis cervicales</t>
  </si>
  <si>
    <t>Otros</t>
  </si>
  <si>
    <t>Sistema de compresión neumática intermitente para profilaxis tromboembólica</t>
  </si>
  <si>
    <t>Lote 3: Prótesis y osteosíntesis cervical, osteosíntesis lumbar, osteosíntesis dinámica lumbar, antibióticos intraoperatorios, osteoconductores, osteoinductores, sistemas percutáneos y otros.</t>
  </si>
  <si>
    <t>ANEXO I - PROPOSICIÓN ECONÓMICA.
SUMINISTRO DE MATERIAL DE NEUROCIRUGÍA Y MATERIAL AUXILIAR DE CIRUGÍA PARA MUTUA INTERCOMARCAL, MUTUA COLABORADORA CON LA SEGURIDAD SOCIAL Nº 39.
Lote 1: Material de osteosíntesis y compresión postoperatoria</t>
  </si>
  <si>
    <t>D/Dª…………………………………………………………………………………………………………..……….................con D.N.I. nº  ………….....…………………......, actuando en su propio nombre y derecho, o en representación de la empresa …………………………………………………………, con domicilio profesional en c/………………………..………….……………........ nº ……. y N.I.F……………………….…………….en su calidad de ……………… ……………………………………………… ……......................................................
PRIMERO. – Que al objeto de cumplimentar las condiciones de los pliegos para la licitación del Expediente de Contratación nº …………………………......…………….. y referente al servicio/suministro de ……………………….......... ………………………………………… presenta la siguiente proposición económica, que incluye documentación susceptible de criterios de cuantificación automática</t>
  </si>
  <si>
    <t>PRECIO OFERTADO</t>
  </si>
  <si>
    <t>TOTAL ANUAL</t>
  </si>
  <si>
    <t>Y para que conste y surta los efectos oportunos, se expide y firma la presente  declaración, en ……………....…………… a ………de ……............................ de …………………</t>
  </si>
  <si>
    <t>(Firma y sello del licitador)</t>
  </si>
  <si>
    <t>ANEXO I - PROPOSICIÓN ECONÓMICA.
SUMINISTRO DE MATERIAL DE NEUROCIRUGÍA Y MATERIAL AUXILIAR DE CIRUGÍA PARA MUTUA INTERCOMARCAL, MUTUA COLABORADORA CON LA SEGURIDAD SOCIAL Nº 39.
Lote 2: Sistemas de alta tecnología de navegación quirúrgica</t>
  </si>
  <si>
    <t>ANEXO I - PROPOSICIÓN ECONÓMICA.
SUMINISTRO DE MATERIAL DE NEUROCIRUGÍA Y MATERIAL AUXILIAR DE CIRUGÍA PARA MUTUA INTERCOMARCAL, MUTUA COLABORADORA CON LA SEGURIDAD SOCIAL Nº 39.
Lote 3: Prótesis y osteosíntesis cervical, osteosíntesis lumbar, osteosíntesis dinámica lumbar, antibióticos intraoperatorios, osteoconductores, osteoinductores, sistemas percutáneos y otros.</t>
  </si>
  <si>
    <t>* El importe asignado a este concepto está destinado exclusivamente a cubrir los costes derivados de una plastia craneal que pueda ser necesaria durante la vigencia del contrato. Este importe no puede determinarse con exactitud en la fase de licitación, ya que se definirá cuando exista un paciente que requiera la intervención y se establezcan la medida y las especificaciones exactas de la plastia. Por ello, el licitador no deberá modificar esta cantidad en su oferta económica, debiendo respetar íntegramente la cuantía establecida en dicho concepto.</t>
  </si>
  <si>
    <r>
      <t xml:space="preserve">Prótesis de disco cervical para atroplastia cervical. </t>
    </r>
    <r>
      <rPr>
        <sz val="9"/>
        <color theme="1"/>
        <rFont val="HelveticaNowText Regular"/>
        <family val="2"/>
      </rPr>
      <t>Dispositivo implantable para sustitución del disco intervertebral cervical, con las siguientes características mínimas: Diseño que permita movimiento fisiológico (flexión, extensión, rotación). Material biocompatible (aleación metálica tipo titanio y polímero de alta resistencia). Superficies con tratamiento para favorecer osteointegración.
Disponibilidad en varias tallas (mínimo 4 tamaños) para adaptación anatómica. Cumplimiento de normativa CE y ISO 10993 (biocompatibilidad).</t>
    </r>
  </si>
  <si>
    <r>
      <t>Caja intersomática perfil cero 14x13x6mm 7º st para artrodesis anterior cervical</t>
    </r>
    <r>
      <rPr>
        <sz val="9"/>
        <color theme="1"/>
        <rFont val="HelveticaNowText Regular"/>
        <family val="2"/>
      </rPr>
      <t>.</t>
    </r>
    <r>
      <rPr>
        <b/>
        <sz val="9"/>
        <color theme="1"/>
        <rFont val="HelveticaNowText Regular"/>
        <family val="2"/>
      </rPr>
      <t xml:space="preserve"> </t>
    </r>
    <r>
      <rPr>
        <sz val="9"/>
        <color theme="1"/>
        <rFont val="HelveticaNowText Regular"/>
        <family val="2"/>
      </rPr>
      <t>Implante para fusión intersomática cervical, con: Dimensiones aproximadas: 14x13x6 mm, ángulo lordótico 7°. Diseño perfil cero (sin sobresalir del espacio intersomático). Material radiotransparente (PEEK o similar) con marcadores radiopacos. Superficie rugosa para favorecer osteointegración.
Compatibilidad con tornillos de fijación integrados.</t>
    </r>
  </si>
  <si>
    <r>
      <t xml:space="preserve">Tornillo ángulo variable 3.5mm, autoperforante, 14mm para artrodesis anterior cervical. </t>
    </r>
    <r>
      <rPr>
        <sz val="9"/>
        <color theme="1"/>
        <rFont val="HelveticaNowText Regular"/>
        <family val="2"/>
      </rPr>
      <t>Diámetro: 3,5 mm. Longitud: 14 mm. Autoperforante y autorroscante. Ángulo variable para ajuste anatómico. Material: aleación de titanio grado médico.</t>
    </r>
  </si>
  <si>
    <r>
      <t>No profile locking cover para artrodesis anterior cervical (6-7 mm)</t>
    </r>
    <r>
      <rPr>
        <sz val="9"/>
        <color theme="1"/>
        <rFont val="HelveticaNowText Regular"/>
        <family val="2"/>
      </rPr>
      <t>. Sistema de bloqueo para implantes cervicales perfil cero. Compatible con cajas intersomáticas y tornillos integrados.
Material biocompatible (titanio o similar).</t>
    </r>
  </si>
  <si>
    <r>
      <t xml:space="preserve">Tornillo poliaxial de rescate 4 x 20 mm para artrodesis cervical posterior. </t>
    </r>
    <r>
      <rPr>
        <sz val="9"/>
        <color theme="1"/>
        <rFont val="HelveticaNowText Regular"/>
        <family val="2"/>
      </rPr>
      <t>Diámetro: 4 mm. Longitud: 20 mm. Diseño poliaxial para ajuste multidireccional. Material: titanio grado médico.</t>
    </r>
  </si>
  <si>
    <r>
      <t xml:space="preserve">Tapa de cierre con tornillo de bloqueo para artrodesis cervical posterior. </t>
    </r>
    <r>
      <rPr>
        <sz val="9"/>
        <color theme="1"/>
        <rFont val="HelveticaNowText Regular"/>
        <family val="2"/>
      </rPr>
      <t>Sistema de cierre para barras y tornillos cervicales. Incluye tornillo de bloqueo. Material: titanio.</t>
    </r>
  </si>
  <si>
    <r>
      <t>Conector transversal para barra en artrodesis cervical posterior.</t>
    </r>
    <r>
      <rPr>
        <sz val="9"/>
        <color theme="1"/>
        <rFont val="HelveticaNowText Regular"/>
        <family val="2"/>
      </rPr>
      <t xml:space="preserve"> Compatible con barras de 3,5 mm. Sistema de fijación segura con tornillos de bloqueo. Material: titanio.</t>
    </r>
  </si>
  <si>
    <r>
      <t xml:space="preserve">Barra pre-doblada 3,5 x 50 mm para artrodesis cervical posterior. </t>
    </r>
    <r>
      <rPr>
        <sz val="9"/>
        <color theme="1"/>
        <rFont val="HelveticaNowText Regular"/>
        <family val="2"/>
      </rPr>
      <t>Diámetro: 3,5 mm. Longitud: 50 mm. Precurvada para adaptación anatómica.
Material: titanio.</t>
    </r>
  </si>
  <si>
    <r>
      <t>Placa occipital 25-35 mm para artrodesis cervical posterior.</t>
    </r>
    <r>
      <rPr>
        <sz val="9"/>
        <color theme="1"/>
        <rFont val="HelveticaNowText Regular"/>
        <family val="2"/>
      </rPr>
      <t xml:space="preserve"> Dimensiones: 25-35 mm. Diseño anatómico para fijación occipital. Múltiples orificios para tornillos.
Material: titanio.</t>
    </r>
  </si>
  <si>
    <r>
      <rPr>
        <b/>
        <sz val="9"/>
        <color theme="1"/>
        <rFont val="HelveticaNowText Regular"/>
        <family val="2"/>
      </rPr>
      <t xml:space="preserve">Implante para artrodesis lumbar. </t>
    </r>
    <r>
      <rPr>
        <sz val="9"/>
        <color theme="1"/>
        <rFont val="HelveticaNowText Regular"/>
        <family val="2"/>
      </rPr>
      <t>Dispositivo para fusión intersomática lumbar, con: Material biocompatible (PEEK o titanio). Diseño que permita relleno con injerto óseo. Superficie rugosa para osteointegración. Marcadores radiopacos para control intraoperatorio.
Dimensiones adaptadas a espacio intersomático lumbar (varias tallas disponibles).</t>
    </r>
  </si>
  <si>
    <r>
      <rPr>
        <b/>
        <sz val="9"/>
        <color theme="1"/>
        <rFont val="HelveticaNowText Regular"/>
        <family val="2"/>
      </rPr>
      <t>Placa giratoria para columna cervical, tamaño 35x27 mm, altura 10 mm.</t>
    </r>
    <r>
      <rPr>
        <sz val="9"/>
        <color theme="1"/>
        <rFont val="HelveticaNowText Regular"/>
        <family val="2"/>
      </rPr>
      <t xml:space="preserve"> Dimensiones aproximadas: 35x27 mm, altura 10 mm. Diseño anatómico para fijación cervical. Material: aleación de titanio grado médico. Orificios para tornillos de fijación.</t>
    </r>
  </si>
  <si>
    <r>
      <rPr>
        <b/>
        <sz val="9"/>
        <color theme="1"/>
        <rFont val="HelveticaNowText Regular"/>
        <family val="2"/>
      </rPr>
      <t xml:space="preserve">Tornillo para artrodesis lumbar, 6,5 x 50 mm. </t>
    </r>
    <r>
      <rPr>
        <sz val="9"/>
        <color theme="1"/>
        <rFont val="HelveticaNowText Regular"/>
        <family val="2"/>
      </rPr>
      <t>Diámetro: 6,5 mm. Longitud: 50 mm. Autoperforante y autorroscante. Material: titanio grado médico. Compatible con sistemas de fijación poliaxial.</t>
    </r>
  </si>
  <si>
    <r>
      <rPr>
        <b/>
        <sz val="9"/>
        <color theme="1"/>
        <rFont val="HelveticaNowText Regular"/>
        <family val="2"/>
      </rPr>
      <t>Cabeza poliaxial para artrodesis lumbar.</t>
    </r>
    <r>
      <rPr>
        <sz val="9"/>
        <color theme="1"/>
        <rFont val="HelveticaNowText Regular"/>
        <family val="2"/>
      </rPr>
      <t xml:space="preserve"> Diseño poliaxial para ajuste multidireccional.
Compatible con tornillos pediculares y barras de fijación. Material: titanio.</t>
    </r>
  </si>
  <si>
    <r>
      <rPr>
        <b/>
        <sz val="9"/>
        <color theme="1"/>
        <rFont val="HelveticaNowText Regular"/>
        <family val="2"/>
      </rPr>
      <t xml:space="preserve">Caja cervical interfacetaria. </t>
    </r>
    <r>
      <rPr>
        <sz val="9"/>
        <color theme="1"/>
        <rFont val="HelveticaNowText Regular"/>
        <family val="2"/>
      </rPr>
      <t>Dimensiones aproximadas: 5 x 12 x 6 mm. Material: PEEK o titanio. Superficie rugosa para osteointegración. Marcadores radiopacos.</t>
    </r>
  </si>
  <si>
    <r>
      <rPr>
        <b/>
        <sz val="9"/>
        <color theme="1"/>
        <rFont val="HelveticaNowText Regular"/>
        <family val="2"/>
      </rPr>
      <t>Tapa de bloqueo para artrodesis lumbar.</t>
    </r>
    <r>
      <rPr>
        <sz val="9"/>
        <color theme="1"/>
        <rFont val="HelveticaNowText Regular"/>
        <family val="2"/>
      </rPr>
      <t xml:space="preserve"> Sistema de bloqueo para tornillos y barras.
Material: titanio. Compatible con sistemas de fijación lumbar.</t>
    </r>
  </si>
  <si>
    <r>
      <rPr>
        <b/>
        <sz val="9"/>
        <color theme="1"/>
        <rFont val="HelveticaNowText Regular"/>
        <family val="2"/>
      </rPr>
      <t>Kit de barra y tapa de 100 mm para montaje rápido en artrodesis lumbar.</t>
    </r>
    <r>
      <rPr>
        <sz val="9"/>
        <color theme="1"/>
        <rFont val="HelveticaNowText Regular"/>
        <family val="2"/>
      </rPr>
      <t xml:space="preserve"> Barra recta de 100 mm. Tapa de bloqueo incluida. Material: titanio. Compatible con sistemas estándar de fijación lumbar.</t>
    </r>
  </si>
  <si>
    <r>
      <rPr>
        <b/>
        <sz val="9"/>
        <color theme="1"/>
        <rFont val="HelveticaNowText Regular"/>
        <family val="2"/>
      </rPr>
      <t>Tornillo pedicular poliaxial canulado, doble rosca, cabeza con extensión extra, 6,5 x 54 mm</t>
    </r>
    <r>
      <rPr>
        <sz val="9"/>
        <color theme="1"/>
        <rFont val="HelveticaNowText Regular"/>
        <family val="2"/>
      </rPr>
      <t>. Diámetro: 6,5 mm. Longitud: 54 mm. Diseño canulado para guía por aguja.
Cabeza poliaxial con extensión extra para montaje MIS. Material: titanio.</t>
    </r>
  </si>
  <si>
    <r>
      <rPr>
        <b/>
        <sz val="9"/>
        <color theme="1"/>
        <rFont val="HelveticaNowText Regular"/>
        <family val="2"/>
      </rPr>
      <t>Barra recta para columna, 5,5 x 50 mm</t>
    </r>
    <r>
      <rPr>
        <sz val="9"/>
        <color theme="1"/>
        <rFont val="HelveticaNowText Regular"/>
        <family val="2"/>
      </rPr>
      <t>. Diámetro: 5,5 mm.
Longitud: 50 mm. Material: titanio. Compatible con sistemas de fijación lumbar.</t>
    </r>
  </si>
  <si>
    <r>
      <rPr>
        <b/>
        <sz val="9"/>
        <color theme="1"/>
        <rFont val="HelveticaNowText Regular"/>
        <family val="2"/>
      </rPr>
      <t>Barra para unir tornillos pediculares en artrodesis lumbar, 50 mm.</t>
    </r>
    <r>
      <rPr>
        <sz val="9"/>
        <color theme="1"/>
        <rFont val="HelveticaNowText Regular"/>
        <family val="2"/>
      </rPr>
      <t xml:space="preserve"> Longitud: 50 mm.
Diámetro: 5,5 mm. Material: titanio.</t>
    </r>
  </si>
  <si>
    <r>
      <rPr>
        <b/>
        <sz val="9"/>
        <color theme="1"/>
        <rFont val="HelveticaNowText Regular"/>
        <family val="2"/>
      </rPr>
      <t xml:space="preserve">Barra pre-doblada para columna, 5,5 x 40 mm. </t>
    </r>
    <r>
      <rPr>
        <sz val="9"/>
        <color theme="1"/>
        <rFont val="HelveticaNowText Regular"/>
        <family val="2"/>
      </rPr>
      <t>Diámetro: 5,5 mm.
Longitud: 40 mm. Precurvada para adaptación anatómica. Material: titanio.</t>
    </r>
  </si>
  <si>
    <r>
      <rPr>
        <b/>
        <sz val="9"/>
        <color theme="1"/>
        <rFont val="HelveticaNowText Regular"/>
        <family val="2"/>
      </rPr>
      <t>Sistema de cemento vertebral para vertebroplastia dorsolumbar.</t>
    </r>
    <r>
      <rPr>
        <sz val="9"/>
        <color theme="1"/>
        <rFont val="HelveticaNowText Regular"/>
        <family val="2"/>
      </rPr>
      <t xml:space="preserve"> Cemento óseo radiopaco para vertebroplastia. Incluye jeringas y cánulas para aplicación. Cumplimiento normativa CE y ISO 5833.</t>
    </r>
  </si>
  <si>
    <r>
      <rPr>
        <b/>
        <sz val="9"/>
        <color theme="1"/>
        <rFont val="HelveticaNowText Regular"/>
        <family val="2"/>
      </rPr>
      <t xml:space="preserve">Trocar punta biselada 11G x 125 mm para vertebroplastia dorsolumbar. </t>
    </r>
    <r>
      <rPr>
        <sz val="9"/>
        <color theme="1"/>
        <rFont val="HelveticaNowText Regular"/>
        <family val="2"/>
      </rPr>
      <t>Calibre: 11G.
Longitud: 125 mm. Punta biselada para acceso percutáneo. Material: acero inoxidable quirúrgico.</t>
    </r>
  </si>
  <si>
    <r>
      <rPr>
        <b/>
        <sz val="9"/>
        <color theme="1"/>
        <rFont val="HelveticaNowText Regular"/>
        <family val="2"/>
      </rPr>
      <t xml:space="preserve">Sistema para cifoplastia dorsolumbar, kit bipedicular. </t>
    </r>
    <r>
      <rPr>
        <sz val="9"/>
        <color theme="1"/>
        <rFont val="HelveticaNowText Regular"/>
        <family val="2"/>
      </rPr>
      <t>Conjunto para restauración de altura vertebral mediante técnica bipedicular. Incluye: cánulas, balones expansores, jeringas para cemento óseo y sistema de inflado con manómetro. Compatible con cemento radiopaco para vertebroplastia. Cumplimiento normativa CE e ISO 5833.</t>
    </r>
  </si>
  <si>
    <r>
      <rPr>
        <b/>
        <sz val="9"/>
        <color theme="1"/>
        <rFont val="HelveticaNowText Regular"/>
        <family val="2"/>
      </rPr>
      <t xml:space="preserve">Sistema para cifoplastia dorsolumbar, kit unipedicular. </t>
    </r>
    <r>
      <rPr>
        <sz val="9"/>
        <color theme="1"/>
        <rFont val="HelveticaNowText Regular"/>
        <family val="2"/>
      </rPr>
      <t>Similar al anterior, pero diseñado para acceso unipedicular. Incluye todos los accesorios necesarios para la técnica.</t>
    </r>
  </si>
  <si>
    <r>
      <rPr>
        <b/>
        <sz val="9"/>
        <color theme="1"/>
        <rFont val="HelveticaNowText Regular"/>
        <family val="2"/>
      </rPr>
      <t>Barra dinámica lumbar, 5,0 mm mediana.</t>
    </r>
    <r>
      <rPr>
        <sz val="9"/>
        <color theme="1"/>
        <rFont val="HelveticaNowText Regular"/>
        <family val="2"/>
      </rPr>
      <t xml:space="preserve"> Diámetro: 5,0 mm. Diseño flexible para permitir movilidad controlada en artrodesis dinámica. Material: aleación de titanio con polímero elástico.</t>
    </r>
  </si>
  <si>
    <r>
      <rPr>
        <b/>
        <sz val="9"/>
        <color theme="1"/>
        <rFont val="HelveticaNowText Regular"/>
        <family val="2"/>
      </rPr>
      <t xml:space="preserve">Conector transversal extra pequeño para artrodesis. </t>
    </r>
    <r>
      <rPr>
        <sz val="9"/>
        <color theme="1"/>
        <rFont val="HelveticaNowText Regular"/>
        <family val="2"/>
      </rPr>
      <t>Compatible con barras de 5,0 mm.
Sistema de fijación segura con tornillos de bloqueo. Material: titanio.</t>
    </r>
  </si>
  <si>
    <r>
      <rPr>
        <b/>
        <sz val="9"/>
        <color theme="1"/>
        <rFont val="HelveticaNowText Regular"/>
        <family val="2"/>
      </rPr>
      <t>Tornillo sólido poliaxial 6,5 x 45 mm para artrodesis</t>
    </r>
    <r>
      <rPr>
        <sz val="9"/>
        <color theme="1"/>
        <rFont val="HelveticaNowText Regular"/>
        <family val="2"/>
      </rPr>
      <t>. Diámetro: 6,5 mm. Longitud: 45 mm. Diseño poliaxial para ajuste multidireccional. Material: titanio grado médico.</t>
    </r>
  </si>
  <si>
    <r>
      <rPr>
        <b/>
        <sz val="9"/>
        <color theme="1"/>
        <rFont val="HelveticaNowText Regular"/>
        <family val="2"/>
      </rPr>
      <t>Tapa de cierre con tornillo de bloqueo para artrodesis.</t>
    </r>
    <r>
      <rPr>
        <sz val="9"/>
        <color theme="1"/>
        <rFont val="HelveticaNowText Regular"/>
        <family val="2"/>
      </rPr>
      <t xml:space="preserve"> Sistema de cierre para barras y tornillos. Material: titanio.</t>
    </r>
  </si>
  <si>
    <r>
      <rPr>
        <b/>
        <sz val="9"/>
        <color theme="1"/>
        <rFont val="HelveticaNowText Regular"/>
        <family val="2"/>
      </rPr>
      <t>Tornillo autobloqueante 5,5 x 20 mm para artrodesis vía anterior.</t>
    </r>
    <r>
      <rPr>
        <sz val="9"/>
        <color theme="1"/>
        <rFont val="HelveticaNowText Regular"/>
        <family val="2"/>
      </rPr>
      <t xml:space="preserve"> Diámetro: 5,5 mm.
Longitud: 20 mm. Sistema autobloqueante integrado. Material: titanio.</t>
    </r>
  </si>
  <si>
    <r>
      <rPr>
        <b/>
        <sz val="9"/>
        <color theme="1"/>
        <rFont val="HelveticaNowText Regular"/>
        <family val="2"/>
      </rPr>
      <t xml:space="preserve">Tapa de cierre para artrodesis. </t>
    </r>
    <r>
      <rPr>
        <sz val="9"/>
        <color theme="1"/>
        <rFont val="HelveticaNowText Regular"/>
        <family val="2"/>
      </rPr>
      <t>Compatible con sistemas de fijación anterior. Material: titanio.</t>
    </r>
  </si>
  <si>
    <r>
      <rPr>
        <b/>
        <sz val="9"/>
        <color theme="1"/>
        <rFont val="HelveticaNowText Regular"/>
        <family val="2"/>
      </rPr>
      <t>Barra antiadherente Gel AH 5 ml.</t>
    </r>
    <r>
      <rPr>
        <sz val="9"/>
        <color theme="1"/>
        <rFont val="HelveticaNowText Regular"/>
        <family val="2"/>
      </rPr>
      <t xml:space="preserve"> Gel antiadherente para prevención de adherencias postquirúrgicas. Presentación: jeringa de 5 ml. Cumplimiento normativa CE.</t>
    </r>
  </si>
  <si>
    <r>
      <rPr>
        <b/>
        <sz val="9"/>
        <color theme="1"/>
        <rFont val="HelveticaNowText Regular"/>
        <family val="2"/>
      </rPr>
      <t xml:space="preserve">Implante lumbar tamaño 11 x 27 x 09 mm, 8° (caja intersomática). </t>
    </r>
    <r>
      <rPr>
        <sz val="9"/>
        <color theme="1"/>
        <rFont val="HelveticaNowText Regular"/>
        <family val="2"/>
      </rPr>
      <t>Dimensiones: 11 x 27 x 09 mm. Ángulo lordótico: 8°. Material: PEEK con marcadores radiopacos. Superficie rugosa para osteointegración.</t>
    </r>
  </si>
  <si>
    <r>
      <rPr>
        <b/>
        <sz val="9"/>
        <color theme="1"/>
        <rFont val="HelveticaNowText Regular"/>
        <family val="2"/>
      </rPr>
      <t>Parche reparación dural 8 cm x 12 cm.</t>
    </r>
    <r>
      <rPr>
        <sz val="9"/>
        <color theme="1"/>
        <rFont val="HelveticaNowText Regular"/>
        <family val="2"/>
      </rPr>
      <t xml:space="preserve"> Material biocompatible para reparación de duramadre.
Tamaño: 8 x 12 cm. Cumplimiento normativa CE e ISO 10993.</t>
    </r>
  </si>
  <si>
    <r>
      <rPr>
        <b/>
        <sz val="9"/>
        <color theme="1"/>
        <rFont val="HelveticaNowText Regular"/>
        <family val="2"/>
      </rPr>
      <t xml:space="preserve">Tornillo rescate mediano para artrodesis dorsolumbar. </t>
    </r>
    <r>
      <rPr>
        <sz val="9"/>
        <color theme="1"/>
        <rFont val="HelveticaNowText Regular"/>
        <family val="2"/>
      </rPr>
      <t>Diseño para sustitución en caso de fallo de tornillo original. Material: titanio. Dimensiones adaptadas a sistemas estándar.</t>
    </r>
  </si>
  <si>
    <r>
      <rPr>
        <b/>
        <sz val="9"/>
        <color theme="1"/>
        <rFont val="HelveticaNowText Regular"/>
        <family val="2"/>
      </rPr>
      <t xml:space="preserve">Tornillo fusión para articulación sacroilíaca y fracturas, 10 mm x 45 mm. </t>
    </r>
    <r>
      <rPr>
        <sz val="9"/>
        <color theme="1"/>
        <rFont val="HelveticaNowText Regular"/>
        <family val="2"/>
      </rPr>
      <t>Diámetro: 10 mm.
Longitud: 45 mm. Diseño para fijación sacroilíaca. Material: titanio.</t>
    </r>
  </si>
  <si>
    <r>
      <rPr>
        <b/>
        <sz val="9"/>
        <color theme="1"/>
        <rFont val="HelveticaNowText Regular"/>
        <family val="2"/>
      </rPr>
      <t xml:space="preserve">Implante para articulación sacroilíaca y fracturas, 7 mm x 40 mm. </t>
    </r>
    <r>
      <rPr>
        <sz val="9"/>
        <color theme="1"/>
        <rFont val="HelveticaNowText Regular"/>
        <family val="2"/>
      </rPr>
      <t>Diámetro: 7 mm.
Longitud: 40 mm. Material: titanio. Superficie rugosa para osteointegración.</t>
    </r>
  </si>
  <si>
    <r>
      <rPr>
        <b/>
        <sz val="9"/>
        <color theme="1"/>
        <rFont val="HelveticaNowText Regular"/>
        <family val="2"/>
      </rPr>
      <t>Boca canulada 7 mm para articulación sacroilíaca y fracturas.</t>
    </r>
    <r>
      <rPr>
        <sz val="9"/>
        <color theme="1"/>
        <rFont val="HelveticaNowText Regular"/>
        <family val="2"/>
      </rPr>
      <t xml:space="preserve"> Diámetro interno: 7 mm.
Compatible con tornillos e implantes sacroilíacos. Material: acero inoxidable quirúrgico.</t>
    </r>
  </si>
  <si>
    <r>
      <rPr>
        <b/>
        <sz val="9"/>
        <color theme="1"/>
        <rFont val="HelveticaNowText Regular"/>
        <family val="2"/>
      </rPr>
      <t xml:space="preserve">Pin guía 3,2 mm para articulación sacroilíaca y fracturas. </t>
    </r>
    <r>
      <rPr>
        <sz val="9"/>
        <color theme="1"/>
        <rFont val="HelveticaNowText Regular"/>
        <family val="2"/>
      </rPr>
      <t>Diámetro: 3,2 mm.
Material: acero inoxidable quirúrgico. Compatible con sistemas de fijación sacroilíaca.</t>
    </r>
  </si>
  <si>
    <r>
      <rPr>
        <b/>
        <sz val="9"/>
        <color theme="1"/>
        <rFont val="HelveticaNowText Regular"/>
        <family val="2"/>
      </rPr>
      <t xml:space="preserve">Alquiler separador para cirugía lumbar. </t>
    </r>
    <r>
      <rPr>
        <sz val="9"/>
        <color theme="1"/>
        <rFont val="HelveticaNowText Regular"/>
        <family val="2"/>
      </rPr>
      <t>Sistema de separación y exposición para cirugía mínimamente invasiva de columna. Debe incluir: Brazos articulados con fijación estable a mesa quirúrgica. Retractores intercambiables para tejidos blandos y musculatura paravertebral.
Material radiotransparente para permitir control fluoroscópico. Compatible con procedimientos de artrodesis y descompresión lumbar. Cumplimiento normativa CE para instrumental quirúrgico.</t>
    </r>
  </si>
  <si>
    <r>
      <rPr>
        <b/>
        <sz val="9"/>
        <color theme="1"/>
        <rFont val="HelveticaNowText Regular"/>
        <family val="2"/>
      </rPr>
      <t xml:space="preserve">Espaciador intralaminar de 10 mm. </t>
    </r>
    <r>
      <rPr>
        <sz val="9"/>
        <color theme="1"/>
        <rFont val="HelveticaNowText Regular"/>
        <family val="2"/>
      </rPr>
      <t>Dispositivo implantable para estabilización dinámica lumbar.
Características mínimas: Dimensión: 10 mm (altura). Material biocompatible (polímero elástico y/o titanio). Diseño anatómico para colocación entre láminas vertebrales. Superficie texturizada para evitar migración. Cumplimiento normativa CE e ISO 10993 (biocompatibilidad).</t>
    </r>
  </si>
  <si>
    <r>
      <rPr>
        <b/>
        <sz val="9"/>
        <color theme="1"/>
        <rFont val="HelveticaNowText Regular"/>
        <family val="2"/>
      </rPr>
      <t>Esponja impregnada con antibiótico (gentamicina)</t>
    </r>
    <r>
      <rPr>
        <sz val="9"/>
        <color theme="1"/>
        <rFont val="HelveticaNowText Regular"/>
        <family val="2"/>
      </rPr>
      <t>, para uso en cirugía como implante local para prevención y tratamiento de infecciones. Dimensiones aproximadas: 10 cm x 10 cm x 1 cm. Presentación estéril, lista para uso intraoperatorio.</t>
    </r>
  </si>
  <si>
    <r>
      <rPr>
        <b/>
        <sz val="9"/>
        <color theme="1"/>
        <rFont val="HelveticaNowText Regular"/>
        <family val="2"/>
      </rPr>
      <t xml:space="preserve">Pasta 0,5 cc para sustituto óseo en artrodesis dorsolumbar. </t>
    </r>
    <r>
      <rPr>
        <sz val="9"/>
        <color theme="1"/>
        <rFont val="HelveticaNowText Regular"/>
        <family val="2"/>
      </rPr>
      <t>Sustituto óseo sintético en presentación de pasta. Volumen: 0,5 cc. Composición: material osteoconductor (vidrio bioactivo, fosfato cálcico o similar). Indicado para relleno de defectos óseos en artrodesis dorsolumbar.
Biocompatible, reabsorbible y con marcado CE.</t>
    </r>
  </si>
  <si>
    <r>
      <rPr>
        <b/>
        <sz val="9"/>
        <color theme="1"/>
        <rFont val="HelveticaNowText Regular"/>
        <family val="2"/>
      </rPr>
      <t xml:space="preserve">Pasta 1,0 cc para sustituto óseo en artrodesis dorsolumbar. </t>
    </r>
    <r>
      <rPr>
        <sz val="9"/>
        <color theme="1"/>
        <rFont val="HelveticaNowText Regular"/>
        <family val="2"/>
      </rPr>
      <t>Sustituto óseo sintético en presentación de pasta. Volumen: 1,0 cc. Composición: material osteoconductor (vidrio bioactivo, fosfato cálcico o similar). Indicado para relleno de defectos óseos en artrodesis dorsolumbar.
Biocompatible, reabsorbible y con marcado CE.</t>
    </r>
  </si>
  <si>
    <r>
      <rPr>
        <b/>
        <sz val="9"/>
        <color theme="1"/>
        <rFont val="HelveticaNowText Regular"/>
        <family val="2"/>
      </rPr>
      <t xml:space="preserve">Pasta 2,5 cc para sustituto óseo en artrodesis dorsolumbar. </t>
    </r>
    <r>
      <rPr>
        <sz val="9"/>
        <color theme="1"/>
        <rFont val="HelveticaNowText Regular"/>
        <family val="2"/>
      </rPr>
      <t>Sustituto óseo sintético en presentación de pasta. Volumen: 2,5 cc. Composición: material osteoconductor (vidrio bioactivo, fosfato cálcico o similar). Indicado para relleno de defectos óseos en artrodesis dorsolumbar.
Biocompatible, reabsorbible y con marcado CE.</t>
    </r>
  </si>
  <si>
    <r>
      <rPr>
        <b/>
        <sz val="9"/>
        <color theme="1"/>
        <rFont val="HelveticaNowText Regular"/>
        <family val="2"/>
      </rPr>
      <t xml:space="preserve">Jeringa 5 cc para sustituto óseo en artrodesis dorsolumbar. </t>
    </r>
    <r>
      <rPr>
        <sz val="9"/>
        <color theme="1"/>
        <rFont val="HelveticaNowText Regular"/>
        <family val="2"/>
      </rPr>
      <t>Sustituto óseo sintético en presentación prellenada en jeringa. Volumen: 5 cc. Composición: material osteoconductor y/o osteoinductor (fosfato cálcico, matriz colágena, proteínas morfogenéticas opcionales). Listo para aplicación directa en el sitio quirúrgico. Cumplimiento normativa CE e ISO 10993.</t>
    </r>
  </si>
  <si>
    <r>
      <rPr>
        <b/>
        <sz val="9"/>
        <color theme="1"/>
        <rFont val="HelveticaNowText Regular"/>
        <family val="2"/>
      </rPr>
      <t xml:space="preserve">Jeringa 5 cc para sustituto óseo en artrodesis dorsolumbar (formulación alternativa). </t>
    </r>
    <r>
      <rPr>
        <sz val="9"/>
        <color theme="1"/>
        <rFont val="HelveticaNowText Regular"/>
        <family val="2"/>
      </rPr>
      <t>Sustituto óseo sintético en presentación prellenada en jeringa estéril. Volumen: 5 cc. Composición: material osteoconductor y/o osteoinductor, con formulación alternativa que puede incluir: Vidrio bioactivo para estimular la formación ósea. Polímero reabsorbible para mantener la cohesión y facilitar la aplicación. Biocompatible y reabsorbible. Capacidad para integrarse con tejido óseo y favorecer la regeneración. Listo para aplicación directa en el sitio quirúrgico. Cumplimiento de normativa CE e ISO 10993 (biocompatibilidad). Indicado para relleno de defectos óseos en artrodesis dorsolumbar.</t>
    </r>
  </si>
  <si>
    <r>
      <rPr>
        <b/>
        <sz val="9"/>
        <color theme="1"/>
        <rFont val="HelveticaNowText Regular"/>
        <family val="2"/>
      </rPr>
      <t xml:space="preserve">Sistema estéril para radiofrecuencia intradiscal lumbar. </t>
    </r>
    <r>
      <rPr>
        <sz val="9"/>
        <color theme="1"/>
        <rFont val="HelveticaNowText Regular"/>
        <family val="2"/>
      </rPr>
      <t>Conjunto completo para tratamiento intradiscal mediante radiofrecuencia. Incluye: Generador de energía compatible con electrodos intradiscales. Agujas y cánulas para acceso percutáneo. Electrodos activos para aplicación de radiofrecuencia. Características mínimas: Capacidad para alcanzar temperaturas controladas (40 °C a 90 °C). Monitorización de parámetros en tiempo real (temperatura, tiempo, potencia).
Cumplimiento normativa CE y estándares IEC para dispositivos médicos.</t>
    </r>
  </si>
  <si>
    <r>
      <rPr>
        <b/>
        <sz val="9"/>
        <color theme="1"/>
        <rFont val="HelveticaNowText Regular"/>
        <family val="2"/>
      </rPr>
      <t xml:space="preserve">Aguja espinal de calibre 16, longitud 8" para radiofrecuencia intradiscal lumbar. </t>
    </r>
    <r>
      <rPr>
        <sz val="9"/>
        <color theme="1"/>
        <rFont val="HelveticaNowText Regular"/>
        <family val="2"/>
      </rPr>
      <t>Calibre: 16 G. Longitud: 8 pulgadas (aprox. 200 mm). Punta biselada para acceso preciso. Material: acero inoxidable quirúrgico. Compatible con electrodos y generadores de radiofrecuencia intradiscal.</t>
    </r>
  </si>
  <si>
    <r>
      <rPr>
        <b/>
        <sz val="9"/>
        <color theme="1"/>
        <rFont val="HelveticaNowText Regular"/>
        <family val="2"/>
      </rPr>
      <t>Plastia craneal a medida.</t>
    </r>
    <r>
      <rPr>
        <sz val="9"/>
        <color theme="1"/>
        <rFont val="HelveticaNowText Regular"/>
        <family val="2"/>
      </rPr>
      <t xml:space="preserve"> Prótesis personalizada para reconstrucción craneal. Fabricada según imagen diagnóstica del paciente (TC o RMN). Material: titanio o polímero biocompatible. Cumplimiento normativa CE e ISO 10993. </t>
    </r>
    <r>
      <rPr>
        <b/>
        <sz val="9"/>
        <color theme="1"/>
        <rFont val="HelveticaNowText Regular"/>
        <family val="2"/>
      </rPr>
      <t xml:space="preserve">* </t>
    </r>
  </si>
  <si>
    <r>
      <rPr>
        <b/>
        <sz val="9"/>
        <color theme="1"/>
        <rFont val="HelveticaNowText Regular"/>
        <family val="2"/>
      </rPr>
      <t>Mallas de titanio para corporectomía, 18 x 72 mm.</t>
    </r>
    <r>
      <rPr>
        <sz val="9"/>
        <color theme="1"/>
        <rFont val="HelveticaNowText Regular"/>
        <family val="2"/>
      </rPr>
      <t xml:space="preserve"> Dimensiones: 18 x 72 mm.
Material: titanio grado médico. Diseño anatómico para soporte estructural en corporectomía.</t>
    </r>
  </si>
  <si>
    <r>
      <rPr>
        <b/>
        <sz val="9"/>
        <color theme="1"/>
        <rFont val="HelveticaNowText Regular"/>
        <family val="2"/>
      </rPr>
      <t xml:space="preserve">Miniplaca recta 4 agujeros mediana con puente para cirugía craneal. </t>
    </r>
    <r>
      <rPr>
        <sz val="9"/>
        <color theme="1"/>
        <rFont val="HelveticaNowText Regular"/>
        <family val="2"/>
      </rPr>
      <t>Placa recta con 4 orificios y puente central. Material: titanio. Compatible con tornillos de 1,5 mm.</t>
    </r>
  </si>
  <si>
    <r>
      <rPr>
        <b/>
        <sz val="9"/>
        <color theme="1"/>
        <rFont val="HelveticaNowText Regular"/>
        <family val="2"/>
      </rPr>
      <t xml:space="preserve">Miniplaca recta 6 agujeros mediana con puente para cirugía craneal. </t>
    </r>
    <r>
      <rPr>
        <sz val="9"/>
        <color theme="1"/>
        <rFont val="HelveticaNowText Regular"/>
        <family val="2"/>
      </rPr>
      <t>Placa recta con 4 orificios y puente central. Material: titanio. Compatible con tornillos de 1,5 mm.</t>
    </r>
  </si>
  <si>
    <r>
      <rPr>
        <b/>
        <sz val="9"/>
        <color theme="1"/>
        <rFont val="HelveticaNowText Regular"/>
        <family val="2"/>
      </rPr>
      <t xml:space="preserve">Miniplaca recta 8 agujeros mediana con puente para cirugía craneal. </t>
    </r>
    <r>
      <rPr>
        <sz val="9"/>
        <color theme="1"/>
        <rFont val="HelveticaNowText Regular"/>
        <family val="2"/>
      </rPr>
      <t>Placa recta con 4 orificios y puente central. Material: titanio. Compatible con tornillos de 1,5 mm.</t>
    </r>
  </si>
  <si>
    <r>
      <rPr>
        <b/>
        <sz val="9"/>
        <color theme="1"/>
        <rFont val="HelveticaNowText Regular"/>
        <family val="2"/>
      </rPr>
      <t xml:space="preserve">Tornillo autoperforante HT 1,5 x 4 mm para cirugía craneal. </t>
    </r>
    <r>
      <rPr>
        <sz val="9"/>
        <color theme="1"/>
        <rFont val="HelveticaNowText Regular"/>
        <family val="2"/>
      </rPr>
      <t>Diámetro: 1,5 mm.
Longitud: 4 mm. Autoperforante y autorroscante. Material: titanio.</t>
    </r>
  </si>
  <si>
    <r>
      <rPr>
        <b/>
        <sz val="9"/>
        <color theme="1"/>
        <rFont val="HelveticaNowText Regular"/>
        <family val="2"/>
      </rPr>
      <t xml:space="preserve">Set estéril con 3 placas y 6 tornillos para cirugía craneal. </t>
    </r>
    <r>
      <rPr>
        <sz val="9"/>
        <color theme="1"/>
        <rFont val="HelveticaNowText Regular"/>
        <family val="2"/>
      </rPr>
      <t>Incluye: 3 miniplacas rectas, 6 tornillos autoperforantes. Material: titanio. Presentación estéril para uso inmediato.</t>
    </r>
  </si>
  <si>
    <r>
      <rPr>
        <b/>
        <sz val="9"/>
        <color theme="1"/>
        <rFont val="Arial"/>
        <family val="2"/>
      </rPr>
      <t>Medias elásticas para compresión postoperatoria.</t>
    </r>
    <r>
      <rPr>
        <sz val="9"/>
        <color theme="1"/>
        <rFont val="Arial"/>
        <family val="2"/>
      </rPr>
      <t xml:space="preserve"> Prenda textil de compresión graduada para extremidades inferiores, fabricadas en material elástico hipoalergénico y transpirable. Características mínimas: Compresión decreciente desde el tobillo hacia el muslo. Disponibilidad en varias tallas (S, M, L, XL) para ajuste anatómico. Costuras planas para evitar lesiones por presión. Compatibles con lavado y esterilización según normativa hospitalaria. Cumplimiento de normativa UNE-EN ISO 13485 y marcado CE.</t>
    </r>
  </si>
  <si>
    <r>
      <rPr>
        <b/>
        <sz val="9"/>
        <color theme="1"/>
        <rFont val="Arial"/>
        <family val="2"/>
      </rPr>
      <t>Medias neumáticas para compresión intermitente.</t>
    </r>
    <r>
      <rPr>
        <sz val="9"/>
        <color theme="1"/>
        <rFont val="Arial"/>
        <family val="2"/>
      </rPr>
      <t xml:space="preserve"> Dispositivo para compresión secuencial o intermitente en extremidades inferiores, compuesto por: Manguitos neumáticos con cámaras segmentadas para compresión progresiva. Sistema generador de presión con ciclos programables (inflado/desinflado). Regulación de presión (mínimo 30-60 mmHg) y tiempo de ciclo.
Alarmas visuales y sonoras para fallo de presión o desconexión. Material resistente, hipoalergénico y fácil limpieza. Compatible con uso hospitalario prolongado y marcado CE.</t>
    </r>
  </si>
  <si>
    <r>
      <rPr>
        <b/>
        <sz val="9"/>
        <color theme="1"/>
        <rFont val="Arial"/>
        <family val="2"/>
      </rPr>
      <t>Kit de neuroendoscopía para monitorización intraoperatoria.</t>
    </r>
    <r>
      <rPr>
        <sz val="9"/>
        <color theme="1"/>
        <rFont val="Arial"/>
        <family val="2"/>
      </rPr>
      <t xml:space="preserve"> Conjunto de instrumental y accesorios para procedimientos neuroendoscópicos, que incluya: Cánulas y ópticas rígidas de alta definición (mínimo 0° y 30°). Sistema de irrigación y aspiración integrado. Adaptadores para conexión con equipos de monitorización neurofisiológica (EMG y potenciales evocados). Material compatible con esterilización en autoclave.</t>
    </r>
  </si>
  <si>
    <r>
      <rPr>
        <b/>
        <sz val="9"/>
        <color theme="1"/>
        <rFont val="Arial"/>
        <family val="2"/>
      </rPr>
      <t xml:space="preserve">Motor quirúrgico de altas prestaciones para neurocirugía. </t>
    </r>
    <r>
      <rPr>
        <sz val="9"/>
        <color theme="1"/>
        <rFont val="Arial"/>
        <family val="2"/>
      </rPr>
      <t>Equipo electromecánico para fresado y perforación ósea en neurocirugía, con: Control de velocidad variable (mínimo 200 rpm hasta &gt;80.000 rpm). Sistema de irrigación integrado. Pedal multifunción para control de velocidad y dirección. Compatibilidad con piezas de mano para craneotomía y fresado fino. Bajo nivel de vibración y alta precisión para procedimientos delicados.</t>
    </r>
  </si>
  <si>
    <r>
      <rPr>
        <b/>
        <sz val="9"/>
        <color theme="1"/>
        <rFont val="Arial"/>
        <family val="2"/>
      </rPr>
      <t xml:space="preserve">Sistema de monitorización neurofisiológica intraoperatoria. </t>
    </r>
    <r>
      <rPr>
        <sz val="9"/>
        <color theme="1"/>
        <rFont val="Arial"/>
        <family val="2"/>
      </rPr>
      <t>Equipo completo para registro y análisis de señales neurofisiológicas durante cirugía, incluyendo:
Registro de EMG y potenciales evocados somatosensoriales, motores y auditivos.
Mínimo 16 canales de registro simultáneo. Software para análisis en tiempo real y generación de alertas. Estimulación eléctrica configurable (intensidad, frecuencia, duración). Pantalla de visualización y almacenamiento seguro de datos. Conectividad con sistemas hospitalarios (DICOM, HL7). Cumplimiento de normativa CE y estándares IEC para dispositivos médicos.</t>
    </r>
  </si>
  <si>
    <r>
      <rPr>
        <b/>
        <sz val="9"/>
        <color theme="1"/>
        <rFont val="Arial"/>
        <family val="2"/>
      </rPr>
      <t>Generador de radiofrecuencia para rizolisis refrigerada</t>
    </r>
    <r>
      <rPr>
        <sz val="9"/>
        <color theme="1"/>
        <rFont val="Arial"/>
        <family val="2"/>
      </rPr>
      <t>. Equipo médico para tratamiento de dolor mediante ablación por radiofrecuencia, con las siguientes características mínimas: Capaz de realizar rizólisis con control de temperatura y refrigeración activa. Rango de temperatura ajustable (40 °C a 90 °C). Modo de estimulación sensitiva y motora para localización precisa.
Pantalla digital para monitorización de parámetros (temperatura, tiempo, potencia).
Compatible con cánulas y electrodos desechables para procedimientos percutáneos.
Cumplimiento de normativa CE y estándares IEC para dispositivos médicos.</t>
    </r>
  </si>
  <si>
    <r>
      <rPr>
        <b/>
        <sz val="9"/>
        <color theme="1"/>
        <rFont val="Arial"/>
        <family val="2"/>
      </rPr>
      <t xml:space="preserve">Alquiler de sistema de navegación quirúrgica para cirugía de columna (Debe de incluir el material fungible). </t>
    </r>
    <r>
      <rPr>
        <sz val="9"/>
        <color theme="1"/>
        <rFont val="Arial"/>
        <family val="2"/>
      </rPr>
      <t>Sistema de guiado intraoperatorio para cirugía de columna, con las siguientes características mínimas:Tecnología de navegación basada en imágenes (TC, RMN) con reconstrucción 3D. Cámara óptica o electromagnética para seguimiento en tiempo real. Software para planificación quirúrgica y posicionamiento preciso de implantes. Pantalla de alta resolución para visualización de trayectorias y anatomía. Material fungible incluido (marcadores, referencias, adaptadores estériles). Cumplimiento de normativa CE y estándares IEC para dispositivos médicos.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</si>
</sst>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44" formatCode="_-* #,##0.00\ &quot;€&quot;_-;\-* #,##0.00\ &quot;€&quot;_-;_-* &quot;-&quot;??\ &quot;€&quot;_-;_-@_-"/>
    <numFmt numFmtId="164" formatCode="#,##0.00\ &quot;€&quot;"/>
  </numFmts>
  <fonts count="19" x14ac:knownFonts="1">
    <font>
      <sz val="11"/>
      <color theme="1"/>
      <name val="Calibri"/>
      <family val="2"/>
      <scheme val="minor"/>
    </font>
    <font>
      <sz val="11"/>
      <color theme="1"/>
      <name val="Calibri"/>
      <family val="2"/>
      <scheme val="minor"/>
    </font>
    <font>
      <b/>
      <sz val="11"/>
      <color rgb="FF3F3F3F"/>
      <name val="Calibri"/>
      <family val="2"/>
      <scheme val="minor"/>
    </font>
    <font>
      <sz val="9"/>
      <color theme="1"/>
      <name val="HelveticaNowText Regular"/>
      <family val="2"/>
    </font>
    <font>
      <b/>
      <sz val="9"/>
      <color theme="1"/>
      <name val="HelveticaNowText Regular"/>
      <family val="2"/>
    </font>
    <font>
      <b/>
      <sz val="9"/>
      <name val="HelveticaNowText Regular"/>
      <family val="2"/>
    </font>
    <font>
      <b/>
      <sz val="9"/>
      <color rgb="FF3F3F3F"/>
      <name val="HelveticaNowText Regular"/>
      <family val="2"/>
    </font>
    <font>
      <sz val="9"/>
      <color rgb="FF000000"/>
      <name val="HelveticaNowText Regular"/>
      <family val="2"/>
    </font>
    <font>
      <sz val="9"/>
      <name val="HelveticaNowText Regular"/>
      <family val="2"/>
    </font>
    <font>
      <sz val="9"/>
      <color rgb="FFFF0000"/>
      <name val="HelveticaNowText Regular"/>
      <family val="2"/>
    </font>
    <font>
      <b/>
      <sz val="9"/>
      <color rgb="FF000000"/>
      <name val="HelveticaNowText Regular"/>
      <family val="2"/>
    </font>
    <font>
      <sz val="9"/>
      <color theme="1"/>
      <name val="Calibri"/>
      <family val="2"/>
      <scheme val="minor"/>
    </font>
    <font>
      <b/>
      <sz val="9"/>
      <color theme="1"/>
      <name val="Arial"/>
      <family val="2"/>
    </font>
    <font>
      <b/>
      <sz val="9"/>
      <color rgb="FF3F3F3F"/>
      <name val="Arial"/>
      <family val="2"/>
    </font>
    <font>
      <sz val="9"/>
      <color theme="1"/>
      <name val="Arial"/>
      <family val="2"/>
    </font>
    <font>
      <sz val="9"/>
      <color rgb="FF000000"/>
      <name val="Arial"/>
      <family val="2"/>
    </font>
    <font>
      <b/>
      <sz val="9"/>
      <color rgb="FF000000"/>
      <name val="Arial"/>
      <family val="2"/>
    </font>
    <font>
      <b/>
      <sz val="9"/>
      <color rgb="FF12804A"/>
      <name val="Arial"/>
      <family val="2"/>
    </font>
    <font>
      <b/>
      <sz val="11"/>
      <name val="HelveticaNowText Regular"/>
      <family val="2"/>
    </font>
  </fonts>
  <fills count="9">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F2F2F2"/>
      </patternFill>
    </fill>
    <fill>
      <patternFill patternType="solid">
        <fgColor theme="9" tint="0.79998168889431442"/>
        <bgColor indexed="64"/>
      </patternFill>
    </fill>
  </fills>
  <borders count="29">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thin">
        <color auto="1"/>
      </bottom>
      <diagonal/>
    </border>
    <border>
      <left/>
      <right style="thin">
        <color auto="1"/>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3">
    <xf numFmtId="0" fontId="0" fillId="0" borderId="0"/>
    <xf numFmtId="44" fontId="1" fillId="0" borderId="0" applyFont="0" applyFill="0" applyBorder="0" applyAlignment="0" applyProtection="0"/>
    <xf numFmtId="0" fontId="2" fillId="7" borderId="18" applyNumberFormat="0" applyAlignment="0" applyProtection="0"/>
  </cellStyleXfs>
  <cellXfs count="84">
    <xf numFmtId="0" fontId="0" fillId="0" borderId="0" xfId="0"/>
    <xf numFmtId="0" fontId="4" fillId="0" borderId="0" xfId="0" applyFont="1" applyAlignment="1">
      <alignment horizontal="center" wrapText="1"/>
    </xf>
    <xf numFmtId="0" fontId="3" fillId="0" borderId="0" xfId="0" applyFont="1"/>
    <xf numFmtId="0" fontId="3" fillId="0" borderId="27" xfId="0" applyFont="1" applyBorder="1" applyAlignment="1">
      <alignment horizontal="left" vertical="center" wrapText="1"/>
    </xf>
    <xf numFmtId="0" fontId="3" fillId="0" borderId="0" xfId="0" applyFont="1" applyAlignment="1">
      <alignment horizontal="left" vertical="center" wrapText="1"/>
    </xf>
    <xf numFmtId="0" fontId="3" fillId="0" borderId="28" xfId="0" applyFont="1" applyBorder="1" applyAlignment="1">
      <alignment horizontal="left" vertical="center" wrapText="1"/>
    </xf>
    <xf numFmtId="0" fontId="3" fillId="0" borderId="0" xfId="0" applyFont="1" applyAlignment="1">
      <alignment vertical="center" wrapText="1"/>
    </xf>
    <xf numFmtId="0" fontId="4" fillId="6" borderId="12"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4" fillId="6" borderId="14" xfId="0" applyFont="1" applyFill="1" applyBorder="1" applyAlignment="1">
      <alignment horizontal="center" vertical="center" wrapText="1"/>
    </xf>
    <xf numFmtId="0" fontId="3" fillId="0" borderId="28" xfId="0" applyFont="1" applyBorder="1"/>
    <xf numFmtId="0" fontId="4" fillId="5" borderId="9" xfId="0" applyFont="1" applyFill="1" applyBorder="1" applyAlignment="1">
      <alignment horizontal="left" vertical="center" wrapText="1"/>
    </xf>
    <xf numFmtId="0" fontId="4" fillId="5" borderId="10" xfId="0" applyFont="1" applyFill="1" applyBorder="1" applyAlignment="1">
      <alignment horizontal="left" vertical="center" wrapText="1"/>
    </xf>
    <xf numFmtId="0" fontId="4" fillId="5" borderId="11" xfId="0" applyFont="1" applyFill="1" applyBorder="1" applyAlignment="1">
      <alignment horizontal="left" vertical="center" wrapText="1"/>
    </xf>
    <xf numFmtId="0" fontId="6" fillId="2" borderId="1" xfId="0" applyFont="1" applyFill="1" applyBorder="1" applyAlignment="1">
      <alignment horizontal="center" vertical="center"/>
    </xf>
    <xf numFmtId="0" fontId="6" fillId="7" borderId="18" xfId="2" applyFont="1" applyAlignment="1" applyProtection="1">
      <alignment horizontal="center" vertical="center" wrapText="1"/>
    </xf>
    <xf numFmtId="0" fontId="6" fillId="7" borderId="18" xfId="2" applyFont="1" applyAlignment="1" applyProtection="1">
      <alignment horizontal="center" vertical="center"/>
    </xf>
    <xf numFmtId="0" fontId="4" fillId="0" borderId="1" xfId="0" applyFont="1" applyBorder="1" applyAlignment="1">
      <alignment wrapText="1"/>
    </xf>
    <xf numFmtId="8" fontId="7" fillId="0" borderId="1" xfId="0" applyNumberFormat="1" applyFont="1" applyBorder="1" applyAlignment="1">
      <alignment horizontal="right" vertical="center"/>
    </xf>
    <xf numFmtId="0" fontId="7" fillId="0" borderId="1" xfId="0" applyFont="1" applyBorder="1" applyAlignment="1">
      <alignment horizontal="right" vertical="center"/>
    </xf>
    <xf numFmtId="44" fontId="8" fillId="0" borderId="1" xfId="1" applyFont="1" applyBorder="1" applyAlignment="1" applyProtection="1">
      <alignment horizontal="right" vertical="center"/>
    </xf>
    <xf numFmtId="0" fontId="9" fillId="8" borderId="28" xfId="0" applyFont="1" applyFill="1" applyBorder="1" applyAlignment="1">
      <alignment horizontal="right" vertical="center" wrapText="1"/>
    </xf>
    <xf numFmtId="0" fontId="6" fillId="4" borderId="2" xfId="0" applyFont="1" applyFill="1" applyBorder="1" applyAlignment="1">
      <alignment horizontal="center" vertical="center"/>
    </xf>
    <xf numFmtId="0" fontId="6" fillId="4" borderId="1" xfId="0" applyFont="1" applyFill="1" applyBorder="1" applyAlignment="1">
      <alignment horizontal="center" vertical="center"/>
    </xf>
    <xf numFmtId="8" fontId="10" fillId="0" borderId="1" xfId="0" applyNumberFormat="1" applyFont="1" applyBorder="1" applyAlignment="1">
      <alignment horizontal="right" vertical="center"/>
    </xf>
    <xf numFmtId="0" fontId="4" fillId="5" borderId="2" xfId="0" applyFont="1" applyFill="1" applyBorder="1" applyAlignment="1">
      <alignment horizontal="left" vertical="center" wrapText="1"/>
    </xf>
    <xf numFmtId="0" fontId="4" fillId="5" borderId="1" xfId="0" applyFont="1" applyFill="1" applyBorder="1" applyAlignment="1">
      <alignment horizontal="left" vertical="center" wrapText="1"/>
    </xf>
    <xf numFmtId="0" fontId="4" fillId="5" borderId="3" xfId="0" applyFont="1" applyFill="1" applyBorder="1" applyAlignment="1">
      <alignment horizontal="left" vertical="center" wrapText="1"/>
    </xf>
    <xf numFmtId="0" fontId="6" fillId="2" borderId="2" xfId="0" applyFont="1" applyFill="1" applyBorder="1" applyAlignment="1">
      <alignment horizontal="center" vertical="center"/>
    </xf>
    <xf numFmtId="0" fontId="3" fillId="0" borderId="2" xfId="0" applyFont="1" applyBorder="1" applyAlignment="1">
      <alignment wrapText="1"/>
    </xf>
    <xf numFmtId="0" fontId="3" fillId="0" borderId="1" xfId="0" applyFont="1" applyBorder="1" applyAlignment="1">
      <alignment vertical="center" wrapText="1"/>
    </xf>
    <xf numFmtId="0" fontId="3" fillId="0" borderId="2" xfId="0" applyFont="1" applyBorder="1" applyAlignment="1">
      <alignment horizontal="left" wrapText="1"/>
    </xf>
    <xf numFmtId="0" fontId="3" fillId="0" borderId="2" xfId="0" applyFont="1" applyBorder="1" applyAlignment="1">
      <alignment horizontal="left" vertical="top" wrapText="1"/>
    </xf>
    <xf numFmtId="0" fontId="3" fillId="0" borderId="2" xfId="0" applyFont="1" applyBorder="1" applyAlignment="1">
      <alignment horizontal="left" vertical="center" wrapText="1"/>
    </xf>
    <xf numFmtId="0" fontId="3" fillId="0" borderId="1" xfId="0" applyFont="1" applyBorder="1" applyAlignment="1">
      <alignment wrapText="1"/>
    </xf>
    <xf numFmtId="0" fontId="3" fillId="0" borderId="16" xfId="0" applyFont="1" applyBorder="1" applyAlignment="1">
      <alignment wrapText="1"/>
    </xf>
    <xf numFmtId="44" fontId="10" fillId="0" borderId="1" xfId="0" applyNumberFormat="1" applyFont="1" applyBorder="1" applyAlignment="1">
      <alignment horizontal="right" vertical="center"/>
    </xf>
    <xf numFmtId="8" fontId="10" fillId="0" borderId="3" xfId="0" applyNumberFormat="1" applyFont="1" applyBorder="1" applyAlignment="1">
      <alignment horizontal="right" vertical="center"/>
    </xf>
    <xf numFmtId="0" fontId="7" fillId="0" borderId="15" xfId="0" applyFont="1" applyBorder="1" applyAlignment="1">
      <alignment horizontal="right" vertical="center"/>
    </xf>
    <xf numFmtId="0" fontId="4" fillId="5" borderId="4" xfId="0" applyFont="1" applyFill="1" applyBorder="1" applyAlignment="1">
      <alignment horizontal="left" vertical="center" wrapText="1"/>
    </xf>
    <xf numFmtId="0" fontId="4" fillId="5" borderId="0" xfId="0" applyFont="1" applyFill="1" applyAlignment="1">
      <alignment horizontal="left" vertical="center" wrapText="1"/>
    </xf>
    <xf numFmtId="0" fontId="4" fillId="5" borderId="5" xfId="0" applyFont="1" applyFill="1" applyBorder="1" applyAlignment="1">
      <alignment horizontal="left" vertical="center" wrapText="1"/>
    </xf>
    <xf numFmtId="0" fontId="6" fillId="4" borderId="2" xfId="0" applyFont="1" applyFill="1" applyBorder="1" applyAlignment="1">
      <alignment horizontal="center" vertical="center"/>
    </xf>
    <xf numFmtId="0" fontId="6" fillId="4" borderId="1"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44" fontId="10" fillId="0" borderId="8" xfId="0" applyNumberFormat="1" applyFont="1" applyBorder="1" applyAlignment="1">
      <alignment horizontal="right" vertical="center"/>
    </xf>
    <xf numFmtId="0" fontId="4" fillId="0" borderId="0" xfId="0" applyFont="1" applyAlignment="1">
      <alignment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8" fillId="0" borderId="0" xfId="0" applyFont="1" applyAlignment="1">
      <alignment horizontal="center"/>
    </xf>
    <xf numFmtId="0" fontId="3" fillId="0" borderId="0" xfId="0" applyFont="1" applyAlignment="1">
      <alignment horizontal="center" vertical="center"/>
    </xf>
    <xf numFmtId="164" fontId="5" fillId="0" borderId="1" xfId="0" applyNumberFormat="1" applyFont="1" applyBorder="1" applyAlignment="1">
      <alignment horizontal="right" vertical="center"/>
    </xf>
    <xf numFmtId="0" fontId="3" fillId="0" borderId="27" xfId="0" applyFont="1" applyBorder="1"/>
    <xf numFmtId="0" fontId="3" fillId="0" borderId="0" xfId="0" applyFont="1" applyAlignment="1">
      <alignment horizontal="left" vertical="center" wrapText="1"/>
    </xf>
    <xf numFmtId="0" fontId="3" fillId="0" borderId="19" xfId="0" applyFont="1" applyBorder="1"/>
    <xf numFmtId="0" fontId="3" fillId="0" borderId="20" xfId="0" applyFont="1" applyBorder="1"/>
    <xf numFmtId="0" fontId="11" fillId="0" borderId="0" xfId="0" applyFont="1"/>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6" borderId="14" xfId="0" applyFont="1" applyFill="1" applyBorder="1" applyAlignment="1">
      <alignment horizontal="center" vertical="center" wrapText="1"/>
    </xf>
    <xf numFmtId="0" fontId="11" fillId="0" borderId="28" xfId="0" applyFont="1" applyBorder="1"/>
    <xf numFmtId="0" fontId="12" fillId="5" borderId="9" xfId="0" applyFont="1" applyFill="1" applyBorder="1" applyAlignment="1">
      <alignment horizontal="left" vertical="center" wrapText="1"/>
    </xf>
    <xf numFmtId="0" fontId="12" fillId="5" borderId="10" xfId="0" applyFont="1" applyFill="1" applyBorder="1" applyAlignment="1">
      <alignment horizontal="left" vertical="center" wrapText="1"/>
    </xf>
    <xf numFmtId="0" fontId="12" fillId="5" borderId="1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14" fillId="0" borderId="1" xfId="0" applyFont="1" applyBorder="1" applyAlignment="1">
      <alignment wrapText="1"/>
    </xf>
    <xf numFmtId="8" fontId="15" fillId="3" borderId="1" xfId="0" applyNumberFormat="1" applyFont="1" applyFill="1" applyBorder="1" applyAlignment="1">
      <alignment horizontal="right" vertical="center"/>
    </xf>
    <xf numFmtId="0" fontId="15" fillId="3" borderId="1" xfId="0" applyFont="1" applyFill="1" applyBorder="1" applyAlignment="1">
      <alignment horizontal="right" vertical="center"/>
    </xf>
    <xf numFmtId="0" fontId="13" fillId="4" borderId="1" xfId="0" applyFont="1" applyFill="1" applyBorder="1" applyAlignment="1">
      <alignment horizontal="center" vertical="center"/>
    </xf>
    <xf numFmtId="8" fontId="16" fillId="0" borderId="1" xfId="0" applyNumberFormat="1" applyFont="1" applyBorder="1" applyAlignment="1">
      <alignment horizontal="right" vertical="center"/>
    </xf>
    <xf numFmtId="0" fontId="12" fillId="5" borderId="1" xfId="0" applyFont="1" applyFill="1" applyBorder="1" applyAlignment="1">
      <alignment horizontal="left" vertical="center" wrapText="1"/>
    </xf>
    <xf numFmtId="0" fontId="13" fillId="2" borderId="2" xfId="0" applyFont="1" applyFill="1" applyBorder="1" applyAlignment="1">
      <alignment horizontal="center" vertical="center" wrapText="1"/>
    </xf>
    <xf numFmtId="0" fontId="14" fillId="0" borderId="2" xfId="0" applyFont="1" applyBorder="1" applyAlignment="1">
      <alignment wrapText="1"/>
    </xf>
    <xf numFmtId="44" fontId="16" fillId="0" borderId="1" xfId="0" applyNumberFormat="1" applyFont="1" applyBorder="1" applyAlignment="1">
      <alignment horizontal="right" vertical="center"/>
    </xf>
    <xf numFmtId="0" fontId="17" fillId="0" borderId="0" xfId="0" applyFont="1" applyAlignment="1">
      <alignment vertical="center"/>
    </xf>
    <xf numFmtId="0" fontId="11" fillId="0" borderId="19" xfId="0" applyFont="1" applyBorder="1"/>
    <xf numFmtId="0" fontId="18" fillId="0" borderId="24"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26" xfId="0" applyFont="1" applyBorder="1" applyAlignment="1">
      <alignment horizontal="center" vertical="center" wrapText="1"/>
    </xf>
    <xf numFmtId="0" fontId="12" fillId="6" borderId="21" xfId="0" applyFont="1" applyFill="1" applyBorder="1" applyAlignment="1">
      <alignment horizontal="center" vertical="center" wrapText="1"/>
    </xf>
    <xf numFmtId="0" fontId="12" fillId="6" borderId="22" xfId="0" applyFont="1" applyFill="1" applyBorder="1" applyAlignment="1">
      <alignment horizontal="center" vertical="center" wrapText="1"/>
    </xf>
    <xf numFmtId="0" fontId="12" fillId="6" borderId="23" xfId="0" applyFont="1" applyFill="1" applyBorder="1" applyAlignment="1">
      <alignment horizontal="center" vertical="center" wrapText="1"/>
    </xf>
    <xf numFmtId="0" fontId="13" fillId="2" borderId="1" xfId="0" applyFont="1" applyFill="1" applyBorder="1" applyAlignment="1">
      <alignment horizontal="center" vertical="center"/>
    </xf>
  </cellXfs>
  <cellStyles count="3">
    <cellStyle name="Moneda" xfId="1" builtinId="4"/>
    <cellStyle name="Normal" xfId="0" builtinId="0"/>
    <cellStyle name="Salida" xfId="2" builtinId="21"/>
  </cellStyles>
  <dxfs count="0"/>
  <tableStyles count="0" defaultTableStyle="TableStyleMedium9" defaultPivotStyle="PivotStyleLight16"/>
  <colors>
    <mruColors>
      <color rgb="FFDDDDDD"/>
      <color rgb="FF7CD25A"/>
      <color rgb="FF6BCC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AD8A9-CBD3-44A7-9CB8-F8919543FB58}">
  <dimension ref="A1:G24"/>
  <sheetViews>
    <sheetView workbookViewId="0">
      <selection sqref="A1:F1"/>
    </sheetView>
  </sheetViews>
  <sheetFormatPr baseColWidth="10" defaultColWidth="10.7109375" defaultRowHeight="12" x14ac:dyDescent="0.2"/>
  <cols>
    <col min="1" max="1" width="82.7109375" style="57" customWidth="1"/>
    <col min="2" max="2" width="11.28515625" style="57" customWidth="1"/>
    <col min="3" max="3" width="6.42578125" style="57" customWidth="1"/>
    <col min="4" max="4" width="13.28515625" style="57" customWidth="1"/>
    <col min="5" max="5" width="15.42578125" style="57" customWidth="1"/>
    <col min="6" max="16384" width="10.7109375" style="57"/>
  </cols>
  <sheetData>
    <row r="1" spans="1:7" ht="102.75" customHeight="1" x14ac:dyDescent="0.2">
      <c r="A1" s="77" t="s">
        <v>22</v>
      </c>
      <c r="B1" s="78"/>
      <c r="C1" s="78"/>
      <c r="D1" s="78"/>
      <c r="E1" s="78"/>
      <c r="F1" s="79"/>
    </row>
    <row r="2" spans="1:7" ht="184.5" customHeight="1" thickBot="1" x14ac:dyDescent="0.25">
      <c r="A2" s="3" t="s">
        <v>23</v>
      </c>
      <c r="B2" s="4"/>
      <c r="C2" s="4"/>
      <c r="D2" s="4"/>
      <c r="E2" s="4"/>
      <c r="F2" s="5"/>
      <c r="G2" s="6"/>
    </row>
    <row r="3" spans="1:7" ht="25.15" customHeight="1" thickBot="1" x14ac:dyDescent="0.25">
      <c r="A3" s="58" t="s">
        <v>10</v>
      </c>
      <c r="B3" s="59"/>
      <c r="C3" s="59"/>
      <c r="D3" s="60"/>
      <c r="F3" s="61"/>
    </row>
    <row r="4" spans="1:7" ht="24.6" customHeight="1" x14ac:dyDescent="0.2">
      <c r="A4" s="62" t="s">
        <v>20</v>
      </c>
      <c r="B4" s="63"/>
      <c r="C4" s="63"/>
      <c r="D4" s="64"/>
      <c r="F4" s="61"/>
    </row>
    <row r="5" spans="1:7" ht="25.5" customHeight="1" x14ac:dyDescent="0.2">
      <c r="A5" s="65" t="s">
        <v>1</v>
      </c>
      <c r="B5" s="65" t="s">
        <v>2</v>
      </c>
      <c r="C5" s="65" t="s">
        <v>3</v>
      </c>
      <c r="D5" s="15" t="s">
        <v>24</v>
      </c>
      <c r="E5" s="16" t="s">
        <v>4</v>
      </c>
      <c r="F5" s="61"/>
    </row>
    <row r="6" spans="1:7" ht="78" customHeight="1" x14ac:dyDescent="0.2">
      <c r="A6" s="66" t="s">
        <v>86</v>
      </c>
      <c r="B6" s="67">
        <v>70</v>
      </c>
      <c r="C6" s="68">
        <v>60</v>
      </c>
      <c r="D6" s="67"/>
      <c r="E6" s="20">
        <f>+D6*C6</f>
        <v>0</v>
      </c>
      <c r="F6" s="21" t="str">
        <f>IF(D6&gt;B6,"ERROR TARIFA","")</f>
        <v/>
      </c>
    </row>
    <row r="7" spans="1:7" ht="79.5" customHeight="1" x14ac:dyDescent="0.2">
      <c r="A7" s="66" t="s">
        <v>87</v>
      </c>
      <c r="B7" s="67">
        <v>195</v>
      </c>
      <c r="C7" s="68">
        <v>50</v>
      </c>
      <c r="D7" s="67"/>
      <c r="E7" s="20">
        <f>+D7*C7</f>
        <v>0</v>
      </c>
      <c r="F7" s="21" t="str">
        <f>IF(D7&gt;B7,"ERROR TARIFA","")</f>
        <v/>
      </c>
    </row>
    <row r="8" spans="1:7" ht="16.899999999999999" customHeight="1" x14ac:dyDescent="0.2">
      <c r="A8" s="69" t="s">
        <v>12</v>
      </c>
      <c r="B8" s="69"/>
      <c r="C8" s="69"/>
      <c r="D8" s="70"/>
      <c r="E8" s="70">
        <f>SUM(E5:E7)</f>
        <v>0</v>
      </c>
      <c r="F8" s="61"/>
    </row>
    <row r="9" spans="1:7" ht="22.15" customHeight="1" x14ac:dyDescent="0.2">
      <c r="A9" s="71" t="s">
        <v>0</v>
      </c>
      <c r="B9" s="71"/>
      <c r="C9" s="71"/>
      <c r="D9" s="71"/>
      <c r="F9" s="61"/>
    </row>
    <row r="10" spans="1:7" ht="24.75" customHeight="1" x14ac:dyDescent="0.2">
      <c r="A10" s="72" t="s">
        <v>1</v>
      </c>
      <c r="B10" s="65" t="s">
        <v>2</v>
      </c>
      <c r="C10" s="65" t="s">
        <v>3</v>
      </c>
      <c r="D10" s="15" t="s">
        <v>24</v>
      </c>
      <c r="E10" s="16" t="s">
        <v>4</v>
      </c>
      <c r="F10" s="61"/>
    </row>
    <row r="11" spans="1:7" ht="66.75" customHeight="1" x14ac:dyDescent="0.2">
      <c r="A11" s="73" t="s">
        <v>88</v>
      </c>
      <c r="B11" s="67">
        <v>1810</v>
      </c>
      <c r="C11" s="68">
        <v>6</v>
      </c>
      <c r="D11" s="67"/>
      <c r="E11" s="20">
        <f>+D11*C11</f>
        <v>0</v>
      </c>
      <c r="F11" s="21" t="str">
        <f>IF(D11&gt;B11,"ERROR TARIFA","")</f>
        <v/>
      </c>
    </row>
    <row r="12" spans="1:7" ht="66.75" customHeight="1" x14ac:dyDescent="0.2">
      <c r="A12" s="73" t="s">
        <v>89</v>
      </c>
      <c r="B12" s="67">
        <v>1235</v>
      </c>
      <c r="C12" s="68">
        <v>20</v>
      </c>
      <c r="D12" s="67"/>
      <c r="E12" s="20">
        <f t="shared" ref="E12:E13" si="0">+D12*C12</f>
        <v>0</v>
      </c>
      <c r="F12" s="21" t="str">
        <f t="shared" ref="F12:F13" si="1">IF(D12&gt;B12,"ERROR TARIFA","")</f>
        <v/>
      </c>
    </row>
    <row r="13" spans="1:7" ht="93" customHeight="1" x14ac:dyDescent="0.2">
      <c r="A13" s="66" t="s">
        <v>90</v>
      </c>
      <c r="B13" s="67">
        <v>1950</v>
      </c>
      <c r="C13" s="68">
        <v>38</v>
      </c>
      <c r="D13" s="67"/>
      <c r="E13" s="20">
        <f t="shared" si="0"/>
        <v>0</v>
      </c>
      <c r="F13" s="21" t="str">
        <f t="shared" si="1"/>
        <v/>
      </c>
    </row>
    <row r="14" spans="1:7" ht="16.899999999999999" customHeight="1" x14ac:dyDescent="0.2">
      <c r="A14" s="69" t="s">
        <v>12</v>
      </c>
      <c r="B14" s="69"/>
      <c r="C14" s="69"/>
      <c r="D14" s="70"/>
      <c r="E14" s="74">
        <f>SUM(E11:E13)</f>
        <v>0</v>
      </c>
      <c r="F14" s="61"/>
    </row>
    <row r="15" spans="1:7" ht="16.899999999999999" customHeight="1" x14ac:dyDescent="0.2">
      <c r="A15" s="69" t="s">
        <v>15</v>
      </c>
      <c r="B15" s="69"/>
      <c r="C15" s="69"/>
      <c r="D15" s="70"/>
      <c r="E15" s="70">
        <f>E8+E14</f>
        <v>0</v>
      </c>
      <c r="F15" s="61"/>
    </row>
    <row r="16" spans="1:7" x14ac:dyDescent="0.2">
      <c r="A16" s="75"/>
      <c r="F16" s="61"/>
    </row>
    <row r="17" spans="1:6" x14ac:dyDescent="0.2">
      <c r="F17" s="61"/>
    </row>
    <row r="18" spans="1:6" ht="14.25" x14ac:dyDescent="0.3">
      <c r="A18" s="48" t="s">
        <v>25</v>
      </c>
      <c r="B18" s="49"/>
      <c r="C18" s="50"/>
      <c r="D18" s="51"/>
      <c r="E18" s="52">
        <f>E15</f>
        <v>0</v>
      </c>
      <c r="F18" s="61"/>
    </row>
    <row r="19" spans="1:6" x14ac:dyDescent="0.2">
      <c r="F19" s="61"/>
    </row>
    <row r="20" spans="1:6" ht="47.25" customHeight="1" x14ac:dyDescent="0.2">
      <c r="A20" s="4" t="s">
        <v>26</v>
      </c>
      <c r="B20" s="4"/>
      <c r="C20" s="4"/>
      <c r="D20" s="4"/>
      <c r="E20" s="4"/>
      <c r="F20" s="5"/>
    </row>
    <row r="21" spans="1:6" ht="14.25" x14ac:dyDescent="0.3">
      <c r="A21" s="53"/>
      <c r="B21" s="2"/>
      <c r="C21" s="54"/>
      <c r="D21" s="2"/>
      <c r="E21" s="2"/>
      <c r="F21" s="10"/>
    </row>
    <row r="22" spans="1:6" ht="14.25" x14ac:dyDescent="0.3">
      <c r="A22" s="57" t="s">
        <v>27</v>
      </c>
      <c r="E22" s="2"/>
      <c r="F22" s="10"/>
    </row>
    <row r="23" spans="1:6" ht="14.25" x14ac:dyDescent="0.3">
      <c r="E23" s="2"/>
      <c r="F23" s="10"/>
    </row>
    <row r="24" spans="1:6" ht="14.25" x14ac:dyDescent="0.3">
      <c r="A24" s="76"/>
      <c r="B24" s="76"/>
      <c r="C24" s="76"/>
      <c r="D24" s="76"/>
      <c r="E24" s="55"/>
      <c r="F24" s="56"/>
    </row>
  </sheetData>
  <mergeCells count="10">
    <mergeCell ref="A9:D9"/>
    <mergeCell ref="A1:F1"/>
    <mergeCell ref="A2:F2"/>
    <mergeCell ref="A18:B18"/>
    <mergeCell ref="A20:F20"/>
    <mergeCell ref="A3:D3"/>
    <mergeCell ref="A4:D4"/>
    <mergeCell ref="A8:C8"/>
    <mergeCell ref="A14:C14"/>
    <mergeCell ref="A15:C15"/>
  </mergeCells>
  <conditionalFormatting sqref="C18">
    <cfRule type="top10" priority="1" rank="10"/>
  </conditionalFormatting>
  <pageMargins left="0.70866141732283472" right="0.70866141732283472" top="0.74803149606299213" bottom="0.74803149606299213" header="0.31496062992125984" footer="0.31496062992125984"/>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F678C-1995-490D-B736-ABF5DAFF460D}">
  <dimension ref="A1:G16"/>
  <sheetViews>
    <sheetView workbookViewId="0">
      <selection activeCell="A2" sqref="A2:F2"/>
    </sheetView>
  </sheetViews>
  <sheetFormatPr baseColWidth="10" defaultColWidth="10.7109375" defaultRowHeight="12" x14ac:dyDescent="0.2"/>
  <cols>
    <col min="1" max="1" width="82.7109375" style="57" customWidth="1"/>
    <col min="2" max="2" width="11.28515625" style="57" customWidth="1"/>
    <col min="3" max="3" width="6.42578125" style="57" customWidth="1"/>
    <col min="4" max="5" width="13.28515625" style="57" customWidth="1"/>
    <col min="6" max="6" width="13.42578125" style="57" customWidth="1"/>
    <col min="7" max="16384" width="10.7109375" style="57"/>
  </cols>
  <sheetData>
    <row r="1" spans="1:7" ht="102.75" customHeight="1" x14ac:dyDescent="0.2">
      <c r="A1" s="77" t="s">
        <v>28</v>
      </c>
      <c r="B1" s="78"/>
      <c r="C1" s="78"/>
      <c r="D1" s="78"/>
      <c r="E1" s="78"/>
      <c r="F1" s="79"/>
    </row>
    <row r="2" spans="1:7" ht="165" customHeight="1" thickBot="1" x14ac:dyDescent="0.25">
      <c r="A2" s="3" t="s">
        <v>23</v>
      </c>
      <c r="B2" s="4"/>
      <c r="C2" s="4"/>
      <c r="D2" s="4"/>
      <c r="E2" s="4"/>
      <c r="F2" s="5"/>
      <c r="G2" s="6"/>
    </row>
    <row r="3" spans="1:7" ht="25.9" customHeight="1" x14ac:dyDescent="0.2">
      <c r="A3" s="80" t="s">
        <v>16</v>
      </c>
      <c r="B3" s="81"/>
      <c r="C3" s="81"/>
      <c r="D3" s="82"/>
      <c r="F3" s="61"/>
    </row>
    <row r="4" spans="1:7" ht="31.5" customHeight="1" x14ac:dyDescent="0.2">
      <c r="A4" s="83" t="s">
        <v>5</v>
      </c>
      <c r="B4" s="83" t="s">
        <v>2</v>
      </c>
      <c r="C4" s="83" t="s">
        <v>6</v>
      </c>
      <c r="D4" s="15" t="s">
        <v>24</v>
      </c>
      <c r="E4" s="16" t="s">
        <v>4</v>
      </c>
      <c r="F4" s="61"/>
    </row>
    <row r="5" spans="1:7" ht="90.75" customHeight="1" x14ac:dyDescent="0.2">
      <c r="A5" s="66" t="s">
        <v>91</v>
      </c>
      <c r="B5" s="67">
        <v>975</v>
      </c>
      <c r="C5" s="68">
        <v>55</v>
      </c>
      <c r="D5" s="67"/>
      <c r="E5" s="20">
        <f>+D5*C5</f>
        <v>0</v>
      </c>
      <c r="F5" s="21" t="str">
        <f>IF(D5&gt;B5,"ERROR TARIFA","")</f>
        <v/>
      </c>
    </row>
    <row r="6" spans="1:7" ht="106.5" customHeight="1" x14ac:dyDescent="0.2">
      <c r="A6" s="66" t="s">
        <v>92</v>
      </c>
      <c r="B6" s="67">
        <v>1800</v>
      </c>
      <c r="C6" s="68">
        <v>28</v>
      </c>
      <c r="D6" s="67"/>
      <c r="E6" s="20">
        <f>+D6*C6</f>
        <v>0</v>
      </c>
      <c r="F6" s="21" t="str">
        <f>IF(D6&gt;B6,"ERROR TARIFA","")</f>
        <v/>
      </c>
    </row>
    <row r="7" spans="1:7" ht="22.9" customHeight="1" x14ac:dyDescent="0.2">
      <c r="A7" s="69" t="s">
        <v>14</v>
      </c>
      <c r="B7" s="69"/>
      <c r="C7" s="69"/>
      <c r="D7" s="70">
        <f>SUM(D5:D6)</f>
        <v>0</v>
      </c>
      <c r="E7" s="70">
        <f>SUM(E4:E6)</f>
        <v>0</v>
      </c>
      <c r="F7" s="61"/>
    </row>
    <row r="8" spans="1:7" x14ac:dyDescent="0.2">
      <c r="F8" s="61"/>
    </row>
    <row r="9" spans="1:7" x14ac:dyDescent="0.2">
      <c r="F9" s="61"/>
    </row>
    <row r="10" spans="1:7" ht="14.25" x14ac:dyDescent="0.3">
      <c r="A10" s="48" t="s">
        <v>25</v>
      </c>
      <c r="B10" s="49"/>
      <c r="C10" s="50"/>
      <c r="D10" s="51"/>
      <c r="E10" s="52">
        <f>E7</f>
        <v>0</v>
      </c>
      <c r="F10" s="61"/>
    </row>
    <row r="11" spans="1:7" x14ac:dyDescent="0.2">
      <c r="F11" s="61"/>
    </row>
    <row r="12" spans="1:7" ht="47.25" customHeight="1" x14ac:dyDescent="0.2">
      <c r="A12" s="4" t="s">
        <v>26</v>
      </c>
      <c r="B12" s="4"/>
      <c r="C12" s="4"/>
      <c r="D12" s="4"/>
      <c r="E12" s="4"/>
      <c r="F12" s="5"/>
    </row>
    <row r="13" spans="1:7" ht="14.25" x14ac:dyDescent="0.3">
      <c r="A13" s="53"/>
      <c r="B13" s="2"/>
      <c r="C13" s="54"/>
      <c r="D13" s="2"/>
      <c r="E13" s="2"/>
      <c r="F13" s="10"/>
    </row>
    <row r="14" spans="1:7" ht="14.25" x14ac:dyDescent="0.3">
      <c r="A14" s="57" t="s">
        <v>27</v>
      </c>
      <c r="E14" s="2"/>
      <c r="F14" s="10"/>
    </row>
    <row r="15" spans="1:7" ht="14.25" x14ac:dyDescent="0.3">
      <c r="E15" s="2"/>
      <c r="F15" s="10"/>
    </row>
    <row r="16" spans="1:7" ht="14.25" x14ac:dyDescent="0.3">
      <c r="A16" s="76"/>
      <c r="B16" s="76"/>
      <c r="C16" s="76"/>
      <c r="D16" s="76"/>
      <c r="E16" s="55"/>
      <c r="F16" s="56"/>
    </row>
  </sheetData>
  <mergeCells count="6">
    <mergeCell ref="A10:B10"/>
    <mergeCell ref="A12:F12"/>
    <mergeCell ref="A3:D3"/>
    <mergeCell ref="A7:C7"/>
    <mergeCell ref="A1:F1"/>
    <mergeCell ref="A2:F2"/>
  </mergeCells>
  <conditionalFormatting sqref="C10">
    <cfRule type="top10" priority="1" rank="10"/>
  </conditionalFormatting>
  <pageMargins left="0.70866141732283472" right="0.70866141732283472" top="0.74803149606299213" bottom="0.74803149606299213" header="0.31496062992125984" footer="0.31496062992125984"/>
  <pageSetup paperSize="9" scale="7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E6C07-CF79-44D2-B4F0-58F7AC6D6D6A}">
  <dimension ref="A1:G91"/>
  <sheetViews>
    <sheetView tabSelected="1" workbookViewId="0">
      <selection activeCell="A2" sqref="A2:F2"/>
    </sheetView>
  </sheetViews>
  <sheetFormatPr baseColWidth="10" defaultColWidth="10.7109375" defaultRowHeight="14.25" x14ac:dyDescent="0.3"/>
  <cols>
    <col min="1" max="1" width="82.7109375" style="2" customWidth="1"/>
    <col min="2" max="2" width="11.28515625" style="2" customWidth="1"/>
    <col min="3" max="3" width="6.42578125" style="2" customWidth="1"/>
    <col min="4" max="4" width="15" style="2" customWidth="1"/>
    <col min="5" max="5" width="16.5703125" style="2" customWidth="1"/>
    <col min="6" max="16384" width="10.7109375" style="2"/>
  </cols>
  <sheetData>
    <row r="1" spans="1:7" ht="125.25" customHeight="1" x14ac:dyDescent="0.3">
      <c r="A1" s="77" t="s">
        <v>29</v>
      </c>
      <c r="B1" s="78"/>
      <c r="C1" s="78"/>
      <c r="D1" s="78"/>
      <c r="E1" s="78"/>
      <c r="F1" s="79"/>
    </row>
    <row r="2" spans="1:7" ht="146.25" customHeight="1" thickBot="1" x14ac:dyDescent="0.35">
      <c r="A2" s="3" t="s">
        <v>23</v>
      </c>
      <c r="B2" s="4"/>
      <c r="C2" s="4"/>
      <c r="D2" s="4"/>
      <c r="E2" s="4"/>
      <c r="F2" s="5"/>
      <c r="G2" s="6"/>
    </row>
    <row r="3" spans="1:7" ht="49.5" customHeight="1" thickBot="1" x14ac:dyDescent="0.35">
      <c r="A3" s="7" t="s">
        <v>21</v>
      </c>
      <c r="B3" s="8"/>
      <c r="C3" s="8"/>
      <c r="D3" s="9"/>
      <c r="F3" s="10"/>
    </row>
    <row r="4" spans="1:7" ht="22.15" customHeight="1" x14ac:dyDescent="0.3">
      <c r="A4" s="11" t="s">
        <v>18</v>
      </c>
      <c r="B4" s="12"/>
      <c r="C4" s="12"/>
      <c r="D4" s="13"/>
      <c r="F4" s="10"/>
    </row>
    <row r="5" spans="1:7" ht="30.75" customHeight="1" x14ac:dyDescent="0.3">
      <c r="A5" s="14" t="s">
        <v>5</v>
      </c>
      <c r="B5" s="14" t="s">
        <v>2</v>
      </c>
      <c r="C5" s="14" t="s">
        <v>6</v>
      </c>
      <c r="D5" s="15" t="s">
        <v>24</v>
      </c>
      <c r="E5" s="16" t="s">
        <v>4</v>
      </c>
      <c r="F5" s="10"/>
    </row>
    <row r="6" spans="1:7" ht="81" customHeight="1" x14ac:dyDescent="0.3">
      <c r="A6" s="17" t="s">
        <v>31</v>
      </c>
      <c r="B6" s="18">
        <v>3000</v>
      </c>
      <c r="C6" s="19">
        <v>1</v>
      </c>
      <c r="D6" s="18"/>
      <c r="E6" s="20">
        <f>+D6*C6</f>
        <v>0</v>
      </c>
      <c r="F6" s="21" t="str">
        <f>IF(D6&gt;B6,"ERROR TARIFA","")</f>
        <v/>
      </c>
    </row>
    <row r="7" spans="1:7" ht="66.75" customHeight="1" x14ac:dyDescent="0.3">
      <c r="A7" s="17" t="s">
        <v>32</v>
      </c>
      <c r="B7" s="18">
        <v>1050</v>
      </c>
      <c r="C7" s="19">
        <v>1</v>
      </c>
      <c r="D7" s="18"/>
      <c r="E7" s="20">
        <f>+D7*C7</f>
        <v>0</v>
      </c>
      <c r="F7" s="21" t="str">
        <f>IF(D7&gt;B7,"ERROR TARIFA","")</f>
        <v/>
      </c>
    </row>
    <row r="8" spans="1:7" ht="42.75" x14ac:dyDescent="0.3">
      <c r="A8" s="17" t="s">
        <v>33</v>
      </c>
      <c r="B8" s="18">
        <v>111</v>
      </c>
      <c r="C8" s="19">
        <v>2</v>
      </c>
      <c r="D8" s="18"/>
      <c r="E8" s="20">
        <f t="shared" ref="E8:E14" si="0">+D8*C8</f>
        <v>0</v>
      </c>
      <c r="F8" s="21" t="str">
        <f t="shared" ref="F8:F14" si="1">IF(D8&gt;B8,"ERROR TARIFA","")</f>
        <v/>
      </c>
    </row>
    <row r="9" spans="1:7" ht="42.75" x14ac:dyDescent="0.3">
      <c r="A9" s="17" t="s">
        <v>34</v>
      </c>
      <c r="B9" s="18">
        <v>115</v>
      </c>
      <c r="C9" s="19">
        <v>2</v>
      </c>
      <c r="D9" s="18"/>
      <c r="E9" s="20">
        <f t="shared" si="0"/>
        <v>0</v>
      </c>
      <c r="F9" s="21" t="str">
        <f t="shared" si="1"/>
        <v/>
      </c>
    </row>
    <row r="10" spans="1:7" ht="30.75" customHeight="1" x14ac:dyDescent="0.3">
      <c r="A10" s="17" t="s">
        <v>35</v>
      </c>
      <c r="B10" s="18">
        <v>522</v>
      </c>
      <c r="C10" s="19">
        <v>2</v>
      </c>
      <c r="D10" s="18"/>
      <c r="E10" s="20">
        <f t="shared" si="0"/>
        <v>0</v>
      </c>
      <c r="F10" s="21" t="str">
        <f t="shared" si="1"/>
        <v/>
      </c>
    </row>
    <row r="11" spans="1:7" ht="30.75" customHeight="1" x14ac:dyDescent="0.3">
      <c r="A11" s="17" t="s">
        <v>36</v>
      </c>
      <c r="B11" s="18">
        <v>194</v>
      </c>
      <c r="C11" s="19">
        <v>2</v>
      </c>
      <c r="D11" s="18"/>
      <c r="E11" s="20">
        <f t="shared" si="0"/>
        <v>0</v>
      </c>
      <c r="F11" s="21" t="str">
        <f t="shared" si="1"/>
        <v/>
      </c>
    </row>
    <row r="12" spans="1:7" ht="28.5" x14ac:dyDescent="0.3">
      <c r="A12" s="17" t="s">
        <v>37</v>
      </c>
      <c r="B12" s="18">
        <v>730</v>
      </c>
      <c r="C12" s="19">
        <v>2</v>
      </c>
      <c r="D12" s="18"/>
      <c r="E12" s="20">
        <f t="shared" si="0"/>
        <v>0</v>
      </c>
      <c r="F12" s="21" t="str">
        <f t="shared" si="1"/>
        <v/>
      </c>
    </row>
    <row r="13" spans="1:7" ht="42.75" x14ac:dyDescent="0.3">
      <c r="A13" s="17" t="s">
        <v>38</v>
      </c>
      <c r="B13" s="18">
        <v>210</v>
      </c>
      <c r="C13" s="19">
        <v>2</v>
      </c>
      <c r="D13" s="18"/>
      <c r="E13" s="20">
        <f t="shared" si="0"/>
        <v>0</v>
      </c>
      <c r="F13" s="21" t="str">
        <f t="shared" si="1"/>
        <v/>
      </c>
    </row>
    <row r="14" spans="1:7" ht="42.75" x14ac:dyDescent="0.3">
      <c r="A14" s="17" t="s">
        <v>39</v>
      </c>
      <c r="B14" s="18">
        <v>1917</v>
      </c>
      <c r="C14" s="19">
        <v>2</v>
      </c>
      <c r="D14" s="18"/>
      <c r="E14" s="20">
        <f t="shared" si="0"/>
        <v>0</v>
      </c>
      <c r="F14" s="21" t="str">
        <f t="shared" si="1"/>
        <v/>
      </c>
    </row>
    <row r="15" spans="1:7" ht="16.899999999999999" customHeight="1" x14ac:dyDescent="0.3">
      <c r="A15" s="22" t="s">
        <v>12</v>
      </c>
      <c r="B15" s="23"/>
      <c r="C15" s="23"/>
      <c r="D15" s="24"/>
      <c r="E15" s="24">
        <f>SUM(E6:E14)</f>
        <v>0</v>
      </c>
      <c r="F15" s="10"/>
    </row>
    <row r="16" spans="1:7" ht="22.9" customHeight="1" x14ac:dyDescent="0.3">
      <c r="A16" s="25" t="s">
        <v>17</v>
      </c>
      <c r="B16" s="26"/>
      <c r="C16" s="26"/>
      <c r="D16" s="27"/>
      <c r="F16" s="10"/>
    </row>
    <row r="17" spans="1:6" ht="27" customHeight="1" x14ac:dyDescent="0.3">
      <c r="A17" s="28" t="s">
        <v>5</v>
      </c>
      <c r="B17" s="14" t="s">
        <v>2</v>
      </c>
      <c r="C17" s="14" t="s">
        <v>6</v>
      </c>
      <c r="D17" s="15" t="s">
        <v>24</v>
      </c>
      <c r="E17" s="16" t="s">
        <v>4</v>
      </c>
      <c r="F17" s="10"/>
    </row>
    <row r="18" spans="1:6" ht="55.5" customHeight="1" x14ac:dyDescent="0.3">
      <c r="A18" s="29" t="s">
        <v>40</v>
      </c>
      <c r="B18" s="18">
        <v>1900</v>
      </c>
      <c r="C18" s="30">
        <v>2</v>
      </c>
      <c r="D18" s="18"/>
      <c r="E18" s="20">
        <f>+D18*C18</f>
        <v>0</v>
      </c>
      <c r="F18" s="21" t="str">
        <f>IF(D18&gt;B18,"ERROR TARIFA","")</f>
        <v/>
      </c>
    </row>
    <row r="19" spans="1:6" ht="42.75" customHeight="1" x14ac:dyDescent="0.3">
      <c r="A19" s="31" t="s">
        <v>41</v>
      </c>
      <c r="B19" s="18">
        <v>349</v>
      </c>
      <c r="C19" s="30">
        <v>2</v>
      </c>
      <c r="D19" s="18"/>
      <c r="E19" s="20">
        <f t="shared" ref="E19:E31" si="2">+D19*C19</f>
        <v>0</v>
      </c>
      <c r="F19" s="21" t="str">
        <f t="shared" ref="F19:F31" si="3">IF(D19&gt;B19,"ERROR TARIFA","")</f>
        <v/>
      </c>
    </row>
    <row r="20" spans="1:6" ht="42.75" x14ac:dyDescent="0.3">
      <c r="A20" s="29" t="s">
        <v>42</v>
      </c>
      <c r="B20" s="18">
        <v>273</v>
      </c>
      <c r="C20" s="19">
        <v>5</v>
      </c>
      <c r="D20" s="18"/>
      <c r="E20" s="20">
        <f t="shared" si="2"/>
        <v>0</v>
      </c>
      <c r="F20" s="21" t="str">
        <f t="shared" si="3"/>
        <v/>
      </c>
    </row>
    <row r="21" spans="1:6" ht="26.25" customHeight="1" x14ac:dyDescent="0.3">
      <c r="A21" s="29" t="s">
        <v>43</v>
      </c>
      <c r="B21" s="18">
        <v>400</v>
      </c>
      <c r="C21" s="19">
        <v>5</v>
      </c>
      <c r="D21" s="18"/>
      <c r="E21" s="20">
        <f t="shared" si="2"/>
        <v>0</v>
      </c>
      <c r="F21" s="21" t="str">
        <f t="shared" si="3"/>
        <v/>
      </c>
    </row>
    <row r="22" spans="1:6" ht="26.25" customHeight="1" x14ac:dyDescent="0.3">
      <c r="A22" s="29" t="s">
        <v>44</v>
      </c>
      <c r="B22" s="18">
        <v>1908</v>
      </c>
      <c r="C22" s="19">
        <v>2</v>
      </c>
      <c r="D22" s="18"/>
      <c r="E22" s="20">
        <f t="shared" si="2"/>
        <v>0</v>
      </c>
      <c r="F22" s="21" t="str">
        <f t="shared" si="3"/>
        <v/>
      </c>
    </row>
    <row r="23" spans="1:6" ht="26.25" customHeight="1" x14ac:dyDescent="0.3">
      <c r="A23" s="29" t="s">
        <v>45</v>
      </c>
      <c r="B23" s="18">
        <v>235</v>
      </c>
      <c r="C23" s="19">
        <v>2</v>
      </c>
      <c r="D23" s="18"/>
      <c r="E23" s="20">
        <f t="shared" si="2"/>
        <v>0</v>
      </c>
      <c r="F23" s="21" t="str">
        <f t="shared" si="3"/>
        <v/>
      </c>
    </row>
    <row r="24" spans="1:6" ht="39" customHeight="1" x14ac:dyDescent="0.3">
      <c r="A24" s="29" t="s">
        <v>46</v>
      </c>
      <c r="B24" s="18">
        <v>450</v>
      </c>
      <c r="C24" s="19">
        <v>2</v>
      </c>
      <c r="D24" s="18"/>
      <c r="E24" s="20">
        <f t="shared" si="2"/>
        <v>0</v>
      </c>
      <c r="F24" s="21" t="str">
        <f t="shared" si="3"/>
        <v/>
      </c>
    </row>
    <row r="25" spans="1:6" ht="42" customHeight="1" x14ac:dyDescent="0.3">
      <c r="A25" s="32" t="s">
        <v>47</v>
      </c>
      <c r="B25" s="18">
        <v>630</v>
      </c>
      <c r="C25" s="19">
        <v>2</v>
      </c>
      <c r="D25" s="18"/>
      <c r="E25" s="20">
        <f t="shared" si="2"/>
        <v>0</v>
      </c>
      <c r="F25" s="21" t="str">
        <f t="shared" si="3"/>
        <v/>
      </c>
    </row>
    <row r="26" spans="1:6" ht="26.25" customHeight="1" x14ac:dyDescent="0.3">
      <c r="A26" s="29" t="s">
        <v>48</v>
      </c>
      <c r="B26" s="18">
        <v>172</v>
      </c>
      <c r="C26" s="19">
        <v>2</v>
      </c>
      <c r="D26" s="18"/>
      <c r="E26" s="20">
        <f t="shared" si="2"/>
        <v>0</v>
      </c>
      <c r="F26" s="21" t="str">
        <f t="shared" si="3"/>
        <v/>
      </c>
    </row>
    <row r="27" spans="1:6" ht="28.5" x14ac:dyDescent="0.3">
      <c r="A27" s="29" t="s">
        <v>49</v>
      </c>
      <c r="B27" s="18">
        <v>172</v>
      </c>
      <c r="C27" s="19">
        <v>2</v>
      </c>
      <c r="D27" s="18"/>
      <c r="E27" s="20">
        <f t="shared" si="2"/>
        <v>0</v>
      </c>
      <c r="F27" s="21" t="str">
        <f t="shared" si="3"/>
        <v/>
      </c>
    </row>
    <row r="28" spans="1:6" ht="28.9" customHeight="1" x14ac:dyDescent="0.3">
      <c r="A28" s="29" t="s">
        <v>50</v>
      </c>
      <c r="B28" s="18">
        <v>172</v>
      </c>
      <c r="C28" s="19">
        <v>2</v>
      </c>
      <c r="D28" s="18"/>
      <c r="E28" s="20">
        <f t="shared" si="2"/>
        <v>0</v>
      </c>
      <c r="F28" s="21" t="str">
        <f t="shared" si="3"/>
        <v/>
      </c>
    </row>
    <row r="29" spans="1:6" ht="42" customHeight="1" x14ac:dyDescent="0.3">
      <c r="A29" s="29" t="s">
        <v>51</v>
      </c>
      <c r="B29" s="18">
        <v>1215</v>
      </c>
      <c r="C29" s="19">
        <v>2</v>
      </c>
      <c r="D29" s="18"/>
      <c r="E29" s="20">
        <f t="shared" si="2"/>
        <v>0</v>
      </c>
      <c r="F29" s="21" t="str">
        <f t="shared" si="3"/>
        <v/>
      </c>
    </row>
    <row r="30" spans="1:6" ht="28.9" customHeight="1" x14ac:dyDescent="0.3">
      <c r="A30" s="29" t="s">
        <v>52</v>
      </c>
      <c r="B30" s="18">
        <v>130</v>
      </c>
      <c r="C30" s="19">
        <v>2</v>
      </c>
      <c r="D30" s="18"/>
      <c r="E30" s="20">
        <f t="shared" si="2"/>
        <v>0</v>
      </c>
      <c r="F30" s="21" t="str">
        <f t="shared" si="3"/>
        <v/>
      </c>
    </row>
    <row r="31" spans="1:6" ht="54.75" customHeight="1" x14ac:dyDescent="0.3">
      <c r="A31" s="29" t="s">
        <v>53</v>
      </c>
      <c r="B31" s="18">
        <v>2500</v>
      </c>
      <c r="C31" s="19">
        <v>2</v>
      </c>
      <c r="D31" s="18"/>
      <c r="E31" s="20">
        <f t="shared" si="2"/>
        <v>0</v>
      </c>
      <c r="F31" s="21" t="str">
        <f t="shared" si="3"/>
        <v/>
      </c>
    </row>
    <row r="32" spans="1:6" ht="28.9" customHeight="1" x14ac:dyDescent="0.3">
      <c r="A32" s="29" t="s">
        <v>54</v>
      </c>
      <c r="B32" s="18">
        <v>1859</v>
      </c>
      <c r="C32" s="19">
        <v>2</v>
      </c>
      <c r="D32" s="18"/>
      <c r="E32" s="20">
        <f t="shared" ref="E32:E45" si="4">+D32*C32</f>
        <v>0</v>
      </c>
      <c r="F32" s="21" t="str">
        <f t="shared" ref="F32:F45" si="5">IF(D32&gt;B32,"ERROR TARIFA","")</f>
        <v/>
      </c>
    </row>
    <row r="33" spans="1:6" ht="27.75" customHeight="1" x14ac:dyDescent="0.3">
      <c r="A33" s="29" t="s">
        <v>55</v>
      </c>
      <c r="B33" s="18">
        <v>795</v>
      </c>
      <c r="C33" s="19">
        <v>2</v>
      </c>
      <c r="D33" s="18"/>
      <c r="E33" s="20">
        <f t="shared" si="4"/>
        <v>0</v>
      </c>
      <c r="F33" s="21" t="str">
        <f t="shared" si="5"/>
        <v/>
      </c>
    </row>
    <row r="34" spans="1:6" ht="26.25" customHeight="1" x14ac:dyDescent="0.3">
      <c r="A34" s="29" t="s">
        <v>56</v>
      </c>
      <c r="B34" s="18">
        <v>653</v>
      </c>
      <c r="C34" s="19">
        <v>2</v>
      </c>
      <c r="D34" s="18"/>
      <c r="E34" s="20">
        <f t="shared" si="4"/>
        <v>0</v>
      </c>
      <c r="F34" s="21" t="str">
        <f t="shared" si="5"/>
        <v/>
      </c>
    </row>
    <row r="35" spans="1:6" ht="26.25" customHeight="1" x14ac:dyDescent="0.3">
      <c r="A35" s="29" t="s">
        <v>57</v>
      </c>
      <c r="B35" s="18">
        <v>501</v>
      </c>
      <c r="C35" s="19">
        <v>30</v>
      </c>
      <c r="D35" s="18"/>
      <c r="E35" s="20">
        <f t="shared" si="4"/>
        <v>0</v>
      </c>
      <c r="F35" s="21" t="str">
        <f t="shared" si="5"/>
        <v/>
      </c>
    </row>
    <row r="36" spans="1:6" ht="28.5" x14ac:dyDescent="0.3">
      <c r="A36" s="29" t="s">
        <v>58</v>
      </c>
      <c r="B36" s="18">
        <v>195</v>
      </c>
      <c r="C36" s="19">
        <v>2</v>
      </c>
      <c r="D36" s="18"/>
      <c r="E36" s="20">
        <f t="shared" si="4"/>
        <v>0</v>
      </c>
      <c r="F36" s="21" t="str">
        <f t="shared" si="5"/>
        <v/>
      </c>
    </row>
    <row r="37" spans="1:6" ht="28.5" x14ac:dyDescent="0.3">
      <c r="A37" s="29" t="s">
        <v>59</v>
      </c>
      <c r="B37" s="18">
        <v>198</v>
      </c>
      <c r="C37" s="19">
        <v>2</v>
      </c>
      <c r="D37" s="18"/>
      <c r="E37" s="20">
        <f t="shared" si="4"/>
        <v>0</v>
      </c>
      <c r="F37" s="21" t="str">
        <f t="shared" si="5"/>
        <v/>
      </c>
    </row>
    <row r="38" spans="1:6" ht="20.25" customHeight="1" x14ac:dyDescent="0.3">
      <c r="A38" s="33" t="s">
        <v>60</v>
      </c>
      <c r="B38" s="18">
        <v>138</v>
      </c>
      <c r="C38" s="19">
        <v>2</v>
      </c>
      <c r="D38" s="18"/>
      <c r="E38" s="20">
        <f t="shared" si="4"/>
        <v>0</v>
      </c>
      <c r="F38" s="21" t="str">
        <f t="shared" si="5"/>
        <v/>
      </c>
    </row>
    <row r="39" spans="1:6" ht="28.5" x14ac:dyDescent="0.3">
      <c r="A39" s="29" t="s">
        <v>61</v>
      </c>
      <c r="B39" s="18">
        <v>315</v>
      </c>
      <c r="C39" s="19">
        <v>2</v>
      </c>
      <c r="D39" s="18"/>
      <c r="E39" s="20">
        <f t="shared" si="4"/>
        <v>0</v>
      </c>
      <c r="F39" s="21" t="str">
        <f t="shared" si="5"/>
        <v/>
      </c>
    </row>
    <row r="40" spans="1:6" ht="42.75" x14ac:dyDescent="0.3">
      <c r="A40" s="29" t="s">
        <v>62</v>
      </c>
      <c r="B40" s="18">
        <v>1284</v>
      </c>
      <c r="C40" s="19">
        <v>2</v>
      </c>
      <c r="D40" s="18"/>
      <c r="E40" s="20">
        <f t="shared" si="4"/>
        <v>0</v>
      </c>
      <c r="F40" s="21" t="str">
        <f t="shared" si="5"/>
        <v/>
      </c>
    </row>
    <row r="41" spans="1:6" ht="29.25" customHeight="1" x14ac:dyDescent="0.3">
      <c r="A41" s="34" t="s">
        <v>63</v>
      </c>
      <c r="B41" s="18">
        <v>865</v>
      </c>
      <c r="C41" s="19">
        <v>2</v>
      </c>
      <c r="D41" s="18"/>
      <c r="E41" s="20">
        <f t="shared" si="4"/>
        <v>0</v>
      </c>
      <c r="F41" s="21" t="str">
        <f t="shared" si="5"/>
        <v/>
      </c>
    </row>
    <row r="42" spans="1:6" ht="27.75" customHeight="1" x14ac:dyDescent="0.3">
      <c r="A42" s="35" t="s">
        <v>64</v>
      </c>
      <c r="B42" s="18">
        <v>309</v>
      </c>
      <c r="C42" s="19">
        <v>6</v>
      </c>
      <c r="D42" s="18"/>
      <c r="E42" s="20">
        <f t="shared" si="4"/>
        <v>0</v>
      </c>
      <c r="F42" s="21" t="str">
        <f t="shared" si="5"/>
        <v/>
      </c>
    </row>
    <row r="43" spans="1:6" ht="26.25" customHeight="1" x14ac:dyDescent="0.3">
      <c r="A43" s="34" t="s">
        <v>65</v>
      </c>
      <c r="B43" s="18">
        <v>1950</v>
      </c>
      <c r="C43" s="19">
        <v>2</v>
      </c>
      <c r="D43" s="18"/>
      <c r="E43" s="20">
        <f t="shared" si="4"/>
        <v>0</v>
      </c>
      <c r="F43" s="21" t="str">
        <f t="shared" si="5"/>
        <v/>
      </c>
    </row>
    <row r="44" spans="1:6" ht="26.25" customHeight="1" x14ac:dyDescent="0.3">
      <c r="A44" s="34" t="s">
        <v>66</v>
      </c>
      <c r="B44" s="18">
        <v>1795</v>
      </c>
      <c r="C44" s="19">
        <v>2</v>
      </c>
      <c r="D44" s="18"/>
      <c r="E44" s="20">
        <f t="shared" si="4"/>
        <v>0</v>
      </c>
      <c r="F44" s="21" t="str">
        <f t="shared" si="5"/>
        <v/>
      </c>
    </row>
    <row r="45" spans="1:6" ht="26.25" customHeight="1" x14ac:dyDescent="0.3">
      <c r="A45" s="34" t="s">
        <v>67</v>
      </c>
      <c r="B45" s="18">
        <v>1950</v>
      </c>
      <c r="C45" s="19">
        <v>2</v>
      </c>
      <c r="D45" s="18"/>
      <c r="E45" s="20">
        <f t="shared" si="4"/>
        <v>0</v>
      </c>
      <c r="F45" s="21" t="str">
        <f t="shared" si="5"/>
        <v/>
      </c>
    </row>
    <row r="46" spans="1:6" ht="26.25" customHeight="1" x14ac:dyDescent="0.3">
      <c r="A46" s="34" t="s">
        <v>68</v>
      </c>
      <c r="B46" s="18">
        <v>42</v>
      </c>
      <c r="C46" s="19">
        <v>2</v>
      </c>
      <c r="D46" s="18"/>
      <c r="E46" s="20">
        <f t="shared" ref="E46" si="6">+D46*C46</f>
        <v>0</v>
      </c>
      <c r="F46" s="21" t="str">
        <f t="shared" ref="F46" si="7">IF(D46&gt;B46,"ERROR TARIFA","")</f>
        <v/>
      </c>
    </row>
    <row r="47" spans="1:6" ht="17.45" customHeight="1" x14ac:dyDescent="0.3">
      <c r="A47" s="22" t="s">
        <v>12</v>
      </c>
      <c r="B47" s="23"/>
      <c r="C47" s="23"/>
      <c r="D47" s="24"/>
      <c r="E47" s="36">
        <f>SUM(E18:E46)</f>
        <v>0</v>
      </c>
      <c r="F47" s="10"/>
    </row>
    <row r="48" spans="1:6" ht="18" customHeight="1" x14ac:dyDescent="0.3">
      <c r="A48" s="25" t="s">
        <v>9</v>
      </c>
      <c r="B48" s="26"/>
      <c r="C48" s="26"/>
      <c r="D48" s="27"/>
      <c r="F48" s="10"/>
    </row>
    <row r="49" spans="1:6" ht="28.5" customHeight="1" x14ac:dyDescent="0.3">
      <c r="A49" s="28" t="s">
        <v>5</v>
      </c>
      <c r="B49" s="14" t="s">
        <v>2</v>
      </c>
      <c r="C49" s="14" t="s">
        <v>6</v>
      </c>
      <c r="D49" s="15" t="s">
        <v>24</v>
      </c>
      <c r="E49" s="16" t="s">
        <v>4</v>
      </c>
      <c r="F49" s="10"/>
    </row>
    <row r="50" spans="1:6" ht="67.5" customHeight="1" x14ac:dyDescent="0.3">
      <c r="A50" s="34" t="s">
        <v>69</v>
      </c>
      <c r="B50" s="18">
        <v>1300</v>
      </c>
      <c r="C50" s="19">
        <v>10</v>
      </c>
      <c r="D50" s="18"/>
      <c r="E50" s="20">
        <f>+D50*C50</f>
        <v>0</v>
      </c>
      <c r="F50" s="21" t="str">
        <f>IF(D50&gt;B50,"ERROR TARIFA","")</f>
        <v/>
      </c>
    </row>
    <row r="51" spans="1:6" ht="54" customHeight="1" x14ac:dyDescent="0.3">
      <c r="A51" s="29" t="s">
        <v>70</v>
      </c>
      <c r="B51" s="18">
        <v>2330</v>
      </c>
      <c r="C51" s="19">
        <v>10</v>
      </c>
      <c r="D51" s="18"/>
      <c r="E51" s="20">
        <f>+D51*C51</f>
        <v>0</v>
      </c>
      <c r="F51" s="21" t="str">
        <f>IF(D51&gt;B51,"ERROR TARIFA","")</f>
        <v/>
      </c>
    </row>
    <row r="52" spans="1:6" ht="16.899999999999999" customHeight="1" x14ac:dyDescent="0.3">
      <c r="A52" s="22" t="s">
        <v>12</v>
      </c>
      <c r="B52" s="23"/>
      <c r="C52" s="23"/>
      <c r="D52" s="37"/>
      <c r="E52" s="36">
        <f>SUM(E50:E51)</f>
        <v>0</v>
      </c>
      <c r="F52" s="10"/>
    </row>
    <row r="53" spans="1:6" ht="20.45" customHeight="1" x14ac:dyDescent="0.3">
      <c r="A53" s="25" t="s">
        <v>8</v>
      </c>
      <c r="B53" s="26"/>
      <c r="C53" s="26"/>
      <c r="D53" s="27"/>
      <c r="F53" s="10"/>
    </row>
    <row r="54" spans="1:6" ht="27" customHeight="1" x14ac:dyDescent="0.3">
      <c r="A54" s="28" t="s">
        <v>5</v>
      </c>
      <c r="B54" s="14" t="s">
        <v>2</v>
      </c>
      <c r="C54" s="14" t="s">
        <v>6</v>
      </c>
      <c r="D54" s="15" t="s">
        <v>24</v>
      </c>
      <c r="E54" s="16" t="s">
        <v>4</v>
      </c>
      <c r="F54" s="10"/>
    </row>
    <row r="55" spans="1:6" ht="42.75" x14ac:dyDescent="0.3">
      <c r="A55" s="29" t="s">
        <v>71</v>
      </c>
      <c r="B55" s="18">
        <v>244</v>
      </c>
      <c r="C55" s="19">
        <v>20</v>
      </c>
      <c r="D55" s="18"/>
      <c r="E55" s="20">
        <f>+D55*C55</f>
        <v>0</v>
      </c>
      <c r="F55" s="21" t="str">
        <f>IF(D55&gt;B55,"ERROR TARIFA","")</f>
        <v/>
      </c>
    </row>
    <row r="56" spans="1:6" ht="16.899999999999999" customHeight="1" x14ac:dyDescent="0.3">
      <c r="A56" s="22" t="s">
        <v>12</v>
      </c>
      <c r="B56" s="23"/>
      <c r="C56" s="23"/>
      <c r="D56" s="37"/>
      <c r="E56" s="36">
        <f>SUM(E55)</f>
        <v>0</v>
      </c>
      <c r="F56" s="10"/>
    </row>
    <row r="57" spans="1:6" ht="16.899999999999999" customHeight="1" x14ac:dyDescent="0.3">
      <c r="A57" s="25" t="s">
        <v>7</v>
      </c>
      <c r="B57" s="26"/>
      <c r="C57" s="26"/>
      <c r="D57" s="27"/>
      <c r="F57" s="10"/>
    </row>
    <row r="58" spans="1:6" ht="29.25" customHeight="1" x14ac:dyDescent="0.3">
      <c r="A58" s="28" t="s">
        <v>5</v>
      </c>
      <c r="B58" s="14" t="s">
        <v>2</v>
      </c>
      <c r="C58" s="14" t="s">
        <v>6</v>
      </c>
      <c r="D58" s="15" t="s">
        <v>24</v>
      </c>
      <c r="E58" s="16" t="s">
        <v>4</v>
      </c>
      <c r="F58" s="10"/>
    </row>
    <row r="59" spans="1:6" ht="57" x14ac:dyDescent="0.3">
      <c r="A59" s="34" t="s">
        <v>72</v>
      </c>
      <c r="B59" s="18">
        <v>175</v>
      </c>
      <c r="C59" s="38">
        <v>5</v>
      </c>
      <c r="D59" s="18"/>
      <c r="E59" s="20">
        <f>+D59*C59</f>
        <v>0</v>
      </c>
      <c r="F59" s="21" t="str">
        <f>IF(D59&gt;B59,"ERROR TARIFA","")</f>
        <v/>
      </c>
    </row>
    <row r="60" spans="1:6" ht="57" x14ac:dyDescent="0.3">
      <c r="A60" s="34" t="s">
        <v>73</v>
      </c>
      <c r="B60" s="18">
        <v>370</v>
      </c>
      <c r="C60" s="19">
        <v>5</v>
      </c>
      <c r="D60" s="18"/>
      <c r="E60" s="20">
        <f>+D60*C60</f>
        <v>0</v>
      </c>
      <c r="F60" s="21" t="str">
        <f>IF(D60&gt;B60,"ERROR TARIFA","")</f>
        <v/>
      </c>
    </row>
    <row r="61" spans="1:6" ht="57" x14ac:dyDescent="0.3">
      <c r="A61" s="34" t="s">
        <v>74</v>
      </c>
      <c r="B61" s="18">
        <v>538</v>
      </c>
      <c r="C61" s="19">
        <v>5</v>
      </c>
      <c r="D61" s="18"/>
      <c r="E61" s="20">
        <f>+D61*C61</f>
        <v>0</v>
      </c>
      <c r="F61" s="21" t="str">
        <f>IF(D61&gt;B61,"ERROR TARIFA","")</f>
        <v/>
      </c>
    </row>
    <row r="62" spans="1:6" ht="57" x14ac:dyDescent="0.3">
      <c r="A62" s="34" t="s">
        <v>75</v>
      </c>
      <c r="B62" s="18">
        <v>1299</v>
      </c>
      <c r="C62" s="19">
        <v>5</v>
      </c>
      <c r="D62" s="18"/>
      <c r="E62" s="20">
        <f>+D62*C62</f>
        <v>0</v>
      </c>
      <c r="F62" s="21" t="str">
        <f>IF(D62&gt;B62,"ERROR TARIFA","")</f>
        <v/>
      </c>
    </row>
    <row r="63" spans="1:6" ht="114" x14ac:dyDescent="0.3">
      <c r="A63" s="34" t="s">
        <v>76</v>
      </c>
      <c r="B63" s="18">
        <v>1050</v>
      </c>
      <c r="C63" s="19">
        <v>5</v>
      </c>
      <c r="D63" s="18"/>
      <c r="E63" s="20">
        <f>+D63*C63</f>
        <v>0</v>
      </c>
      <c r="F63" s="21" t="str">
        <f>IF(D63&gt;B63,"ERROR TARIFA","")</f>
        <v/>
      </c>
    </row>
    <row r="64" spans="1:6" ht="16.899999999999999" customHeight="1" x14ac:dyDescent="0.3">
      <c r="A64" s="22" t="s">
        <v>12</v>
      </c>
      <c r="B64" s="23"/>
      <c r="C64" s="23"/>
      <c r="D64" s="37">
        <f>SUM(D59:D63)</f>
        <v>0</v>
      </c>
      <c r="E64" s="36">
        <f>SUM(E59:E63)</f>
        <v>0</v>
      </c>
      <c r="F64" s="10"/>
    </row>
    <row r="65" spans="1:6" ht="22.15" customHeight="1" x14ac:dyDescent="0.3">
      <c r="A65" s="39" t="s">
        <v>11</v>
      </c>
      <c r="B65" s="40"/>
      <c r="C65" s="40"/>
      <c r="D65" s="41"/>
      <c r="F65" s="10"/>
    </row>
    <row r="66" spans="1:6" ht="30.75" customHeight="1" x14ac:dyDescent="0.3">
      <c r="A66" s="42" t="s">
        <v>5</v>
      </c>
      <c r="B66" s="43" t="s">
        <v>2</v>
      </c>
      <c r="C66" s="43" t="s">
        <v>6</v>
      </c>
      <c r="D66" s="15" t="s">
        <v>24</v>
      </c>
      <c r="E66" s="16" t="s">
        <v>4</v>
      </c>
      <c r="F66" s="10"/>
    </row>
    <row r="67" spans="1:6" ht="78" customHeight="1" x14ac:dyDescent="0.3">
      <c r="A67" s="29" t="s">
        <v>77</v>
      </c>
      <c r="B67" s="18">
        <v>1700</v>
      </c>
      <c r="C67" s="19">
        <v>10</v>
      </c>
      <c r="D67" s="18"/>
      <c r="E67" s="20">
        <f>+D67*C67</f>
        <v>0</v>
      </c>
      <c r="F67" s="21" t="str">
        <f>IF(D67&gt;B67,"ERROR TARIFA","")</f>
        <v/>
      </c>
    </row>
    <row r="68" spans="1:6" ht="43.5" customHeight="1" x14ac:dyDescent="0.3">
      <c r="A68" s="29" t="s">
        <v>78</v>
      </c>
      <c r="B68" s="18">
        <v>120</v>
      </c>
      <c r="C68" s="19">
        <v>10</v>
      </c>
      <c r="D68" s="18"/>
      <c r="E68" s="20">
        <f>+D68*C68</f>
        <v>0</v>
      </c>
      <c r="F68" s="21" t="str">
        <f>IF(D68&gt;B68,"ERROR TARIFA","")</f>
        <v/>
      </c>
    </row>
    <row r="69" spans="1:6" x14ac:dyDescent="0.3">
      <c r="A69" s="22" t="s">
        <v>12</v>
      </c>
      <c r="B69" s="23"/>
      <c r="C69" s="23"/>
      <c r="D69" s="37"/>
      <c r="E69" s="36">
        <f>SUM(E67:E68)</f>
        <v>0</v>
      </c>
      <c r="F69" s="10"/>
    </row>
    <row r="70" spans="1:6" x14ac:dyDescent="0.3">
      <c r="A70" s="39" t="s">
        <v>19</v>
      </c>
      <c r="B70" s="40"/>
      <c r="C70" s="40"/>
      <c r="D70" s="41"/>
      <c r="F70" s="10"/>
    </row>
    <row r="71" spans="1:6" ht="28.5" x14ac:dyDescent="0.3">
      <c r="A71" s="42" t="s">
        <v>5</v>
      </c>
      <c r="B71" s="43" t="s">
        <v>2</v>
      </c>
      <c r="C71" s="43" t="s">
        <v>6</v>
      </c>
      <c r="D71" s="15" t="s">
        <v>24</v>
      </c>
      <c r="E71" s="16" t="s">
        <v>4</v>
      </c>
      <c r="F71" s="10"/>
    </row>
    <row r="72" spans="1:6" ht="42.75" x14ac:dyDescent="0.3">
      <c r="A72" s="29" t="s">
        <v>79</v>
      </c>
      <c r="B72" s="18">
        <v>12000</v>
      </c>
      <c r="C72" s="19">
        <v>1</v>
      </c>
      <c r="D72" s="18">
        <v>12000</v>
      </c>
      <c r="E72" s="20">
        <f>+D72*C72</f>
        <v>12000</v>
      </c>
      <c r="F72" s="21" t="str">
        <f>IF(D72&gt;B72,"ERROR TARIFA","")</f>
        <v/>
      </c>
    </row>
    <row r="73" spans="1:6" ht="28.5" x14ac:dyDescent="0.3">
      <c r="A73" s="29" t="s">
        <v>80</v>
      </c>
      <c r="B73" s="18">
        <v>1800</v>
      </c>
      <c r="C73" s="19">
        <v>10</v>
      </c>
      <c r="D73" s="18"/>
      <c r="E73" s="20">
        <f t="shared" ref="E73:E78" si="8">+D73*C73</f>
        <v>0</v>
      </c>
      <c r="F73" s="21" t="str">
        <f t="shared" ref="F73:F78" si="9">IF(D73&gt;B73,"ERROR TARIFA","")</f>
        <v/>
      </c>
    </row>
    <row r="74" spans="1:6" ht="28.5" x14ac:dyDescent="0.3">
      <c r="A74" s="29" t="s">
        <v>81</v>
      </c>
      <c r="B74" s="18">
        <v>120</v>
      </c>
      <c r="C74" s="19">
        <v>10</v>
      </c>
      <c r="D74" s="18"/>
      <c r="E74" s="20">
        <f t="shared" si="8"/>
        <v>0</v>
      </c>
      <c r="F74" s="21" t="str">
        <f t="shared" si="9"/>
        <v/>
      </c>
    </row>
    <row r="75" spans="1:6" ht="28.5" x14ac:dyDescent="0.3">
      <c r="A75" s="29" t="s">
        <v>82</v>
      </c>
      <c r="B75" s="18">
        <v>125</v>
      </c>
      <c r="C75" s="19">
        <v>10</v>
      </c>
      <c r="D75" s="18"/>
      <c r="E75" s="20">
        <f t="shared" si="8"/>
        <v>0</v>
      </c>
      <c r="F75" s="21" t="str">
        <f t="shared" si="9"/>
        <v/>
      </c>
    </row>
    <row r="76" spans="1:6" ht="27" customHeight="1" x14ac:dyDescent="0.3">
      <c r="A76" s="29" t="s">
        <v>83</v>
      </c>
      <c r="B76" s="18">
        <v>130</v>
      </c>
      <c r="C76" s="19">
        <v>10</v>
      </c>
      <c r="D76" s="18"/>
      <c r="E76" s="20">
        <f t="shared" si="8"/>
        <v>0</v>
      </c>
      <c r="F76" s="21" t="str">
        <f t="shared" si="9"/>
        <v/>
      </c>
    </row>
    <row r="77" spans="1:6" ht="28.5" x14ac:dyDescent="0.3">
      <c r="A77" s="34" t="s">
        <v>84</v>
      </c>
      <c r="B77" s="18">
        <v>46</v>
      </c>
      <c r="C77" s="19">
        <v>10</v>
      </c>
      <c r="D77" s="18"/>
      <c r="E77" s="20">
        <f t="shared" si="8"/>
        <v>0</v>
      </c>
      <c r="F77" s="21" t="str">
        <f t="shared" si="9"/>
        <v/>
      </c>
    </row>
    <row r="78" spans="1:6" ht="28.5" x14ac:dyDescent="0.3">
      <c r="A78" s="34" t="s">
        <v>85</v>
      </c>
      <c r="B78" s="18">
        <v>425</v>
      </c>
      <c r="C78" s="19">
        <v>10</v>
      </c>
      <c r="D78" s="18"/>
      <c r="E78" s="20">
        <f t="shared" si="8"/>
        <v>0</v>
      </c>
      <c r="F78" s="21" t="str">
        <f t="shared" si="9"/>
        <v/>
      </c>
    </row>
    <row r="79" spans="1:6" ht="17.45" customHeight="1" x14ac:dyDescent="0.3">
      <c r="A79" s="22" t="s">
        <v>12</v>
      </c>
      <c r="B79" s="23"/>
      <c r="C79" s="23"/>
      <c r="D79" s="37"/>
      <c r="E79" s="36">
        <f>SUM(E72:E78)</f>
        <v>12000</v>
      </c>
      <c r="F79" s="10"/>
    </row>
    <row r="80" spans="1:6" ht="18" customHeight="1" thickBot="1" x14ac:dyDescent="0.35">
      <c r="A80" s="44" t="s">
        <v>13</v>
      </c>
      <c r="B80" s="45"/>
      <c r="C80" s="45"/>
      <c r="D80" s="46">
        <f>+E15+E47+E52+E56+E64+E69+E79</f>
        <v>12000</v>
      </c>
      <c r="F80" s="10"/>
    </row>
    <row r="81" spans="1:6" ht="21.75" customHeight="1" x14ac:dyDescent="0.3">
      <c r="F81" s="10"/>
    </row>
    <row r="82" spans="1:6" ht="42.75" customHeight="1" x14ac:dyDescent="0.3">
      <c r="A82" s="1" t="s">
        <v>30</v>
      </c>
      <c r="B82" s="1"/>
      <c r="C82" s="1"/>
      <c r="D82" s="1"/>
      <c r="F82" s="10"/>
    </row>
    <row r="83" spans="1:6" ht="21.75" customHeight="1" x14ac:dyDescent="0.3">
      <c r="F83" s="10"/>
    </row>
    <row r="84" spans="1:6" x14ac:dyDescent="0.3">
      <c r="A84" s="47"/>
      <c r="F84" s="10"/>
    </row>
    <row r="85" spans="1:6" x14ac:dyDescent="0.3">
      <c r="A85" s="48" t="s">
        <v>25</v>
      </c>
      <c r="B85" s="49"/>
      <c r="C85" s="50"/>
      <c r="D85" s="51"/>
      <c r="E85" s="52">
        <f>D80</f>
        <v>12000</v>
      </c>
      <c r="F85" s="10"/>
    </row>
    <row r="86" spans="1:6" x14ac:dyDescent="0.3">
      <c r="F86" s="10"/>
    </row>
    <row r="87" spans="1:6" ht="47.25" customHeight="1" x14ac:dyDescent="0.3">
      <c r="A87" s="4" t="s">
        <v>26</v>
      </c>
      <c r="B87" s="4"/>
      <c r="C87" s="4"/>
      <c r="D87" s="4"/>
      <c r="E87" s="4"/>
      <c r="F87" s="5"/>
    </row>
    <row r="88" spans="1:6" x14ac:dyDescent="0.3">
      <c r="A88" s="53"/>
      <c r="C88" s="54"/>
      <c r="F88" s="10"/>
    </row>
    <row r="89" spans="1:6" x14ac:dyDescent="0.3">
      <c r="A89" s="2" t="s">
        <v>27</v>
      </c>
      <c r="F89" s="10"/>
    </row>
    <row r="90" spans="1:6" x14ac:dyDescent="0.3">
      <c r="F90" s="10"/>
    </row>
    <row r="91" spans="1:6" x14ac:dyDescent="0.3">
      <c r="A91" s="55"/>
      <c r="B91" s="55"/>
      <c r="C91" s="55"/>
      <c r="D91" s="55"/>
      <c r="E91" s="55"/>
      <c r="F91" s="56"/>
    </row>
  </sheetData>
  <mergeCells count="21">
    <mergeCell ref="A79:C79"/>
    <mergeCell ref="A80:C80"/>
    <mergeCell ref="A85:B85"/>
    <mergeCell ref="A87:F87"/>
    <mergeCell ref="A56:C56"/>
    <mergeCell ref="A57:D57"/>
    <mergeCell ref="A64:C64"/>
    <mergeCell ref="A65:D65"/>
    <mergeCell ref="A69:C69"/>
    <mergeCell ref="A70:D70"/>
    <mergeCell ref="A82:D82"/>
    <mergeCell ref="A53:D53"/>
    <mergeCell ref="A3:D3"/>
    <mergeCell ref="A4:D4"/>
    <mergeCell ref="A1:F1"/>
    <mergeCell ref="A2:F2"/>
    <mergeCell ref="A15:C15"/>
    <mergeCell ref="A16:D16"/>
    <mergeCell ref="A47:C47"/>
    <mergeCell ref="A48:D48"/>
    <mergeCell ref="A52:C52"/>
  </mergeCells>
  <conditionalFormatting sqref="C85">
    <cfRule type="top10" priority="1" rank="10"/>
  </conditionalFormatting>
  <pageMargins left="0.70866141732283472" right="0.70866141732283472" top="0.74803149606299213" bottom="0.74803149606299213"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Leticia Campomanes Cáceres</dc:creator>
  <cp:lastModifiedBy>Fernández Martin   Laura</cp:lastModifiedBy>
  <cp:lastPrinted>2025-11-20T13:23:03Z</cp:lastPrinted>
  <dcterms:created xsi:type="dcterms:W3CDTF">2025-10-13T09:06:15Z</dcterms:created>
  <dcterms:modified xsi:type="dcterms:W3CDTF">2026-05-08T08:18:07Z</dcterms:modified>
</cp:coreProperties>
</file>