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Vic\Cirurgia ortopedica\2026\"/>
    </mc:Choice>
  </mc:AlternateContent>
  <xr:revisionPtr revIDLastSave="0" documentId="8_{C89D0E71-BCB7-41EA-A80C-EF1FD4557BF5}" xr6:coauthVersionLast="47" xr6:coauthVersionMax="47" xr10:uidLastSave="{00000000-0000-0000-0000-000000000000}"/>
  <bookViews>
    <workbookView xWindow="-120" yWindow="-120" windowWidth="29040" windowHeight="15720" tabRatio="423" xr2:uid="{79136464-BC8C-46F2-BF0D-E1657E76CB07}"/>
  </bookViews>
  <sheets>
    <sheet name="VIC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8" l="1"/>
  <c r="F28" i="8"/>
  <c r="F27" i="8"/>
  <c r="F26" i="8"/>
  <c r="F25" i="8"/>
  <c r="F24" i="8"/>
  <c r="F23" i="8"/>
  <c r="F22" i="8"/>
  <c r="F21" i="8"/>
  <c r="F38" i="8"/>
  <c r="E38" i="8"/>
  <c r="F37" i="8"/>
  <c r="E37" i="8"/>
  <c r="F36" i="8"/>
  <c r="E36" i="8"/>
  <c r="E39" i="8" s="1"/>
  <c r="F35" i="8"/>
  <c r="E35" i="8"/>
  <c r="F34" i="8"/>
  <c r="E34" i="8"/>
  <c r="F33" i="8"/>
  <c r="E33" i="8"/>
  <c r="E26" i="8"/>
  <c r="E22" i="8"/>
  <c r="F17" i="8"/>
  <c r="E17" i="8"/>
  <c r="F16" i="8"/>
  <c r="E16" i="8"/>
  <c r="F15" i="8"/>
  <c r="E15" i="8"/>
  <c r="F14" i="8"/>
  <c r="E14" i="8"/>
  <c r="F13" i="8"/>
  <c r="E13" i="8"/>
  <c r="F12" i="8"/>
  <c r="E12" i="8"/>
  <c r="F11" i="8"/>
  <c r="E11" i="8"/>
  <c r="F10" i="8"/>
  <c r="E10" i="8"/>
  <c r="F9" i="8"/>
  <c r="E9" i="8"/>
  <c r="F5" i="8"/>
  <c r="E5" i="8"/>
  <c r="F4" i="8"/>
  <c r="E4" i="8"/>
  <c r="E6" i="8" s="1"/>
  <c r="E21" i="8"/>
  <c r="E24" i="8"/>
  <c r="E25" i="8"/>
  <c r="E28" i="8"/>
  <c r="E29" i="8"/>
  <c r="E27" i="8"/>
  <c r="E23" i="8"/>
  <c r="E30" i="8" l="1"/>
  <c r="E18" i="8"/>
  <c r="E42" i="8"/>
  <c r="E45" i="8" s="1"/>
  <c r="E46" i="8" s="1"/>
</calcChain>
</file>

<file path=xl/sharedStrings.xml><?xml version="1.0" encoding="utf-8"?>
<sst xmlns="http://schemas.openxmlformats.org/spreadsheetml/2006/main" count="57" uniqueCount="34">
  <si>
    <t xml:space="preserve">VISITA SUCESIVA ESPECIALISTA </t>
  </si>
  <si>
    <t>TOTAL</t>
  </si>
  <si>
    <t>PRIMERA VISITA ESPECIALISTA</t>
  </si>
  <si>
    <t>SUB- TOTAL (IVA EXENTO)</t>
  </si>
  <si>
    <t>CONSULTAS</t>
  </si>
  <si>
    <t>HONORARIOS MÉDICOS GRUPO 0</t>
  </si>
  <si>
    <t>HONORARIOS MÉDICOS GRUPO 1</t>
  </si>
  <si>
    <t>HONORARIOS MÉDICOS GRUPO 2</t>
  </si>
  <si>
    <t>HONORARIOS MÉDICOS GRUPO 3</t>
  </si>
  <si>
    <t>HONORARIOS MÉDICOS GRUPO 4</t>
  </si>
  <si>
    <t>HONORARIOS MÉDICOS GRUPO 5</t>
  </si>
  <si>
    <t>HONORARIOS MÉDICOS GRUPO 6</t>
  </si>
  <si>
    <t>HONORARIOS MÉDICOS GRUPO 7</t>
  </si>
  <si>
    <t>HONORARIOS MÉDICOS GRUPO 8</t>
  </si>
  <si>
    <t>TOTAL (IVA EXENTO)</t>
  </si>
  <si>
    <t>FORFAITS QUIRÚRGICOS</t>
  </si>
  <si>
    <t>MENISCOPATIA/ARTROSCOPIA (80.6)</t>
  </si>
  <si>
    <t>EPICONDILITIS (78.42, 78.43)</t>
  </si>
  <si>
    <t>TUNEL CARPIANO (04.43)</t>
  </si>
  <si>
    <t>CIRUGÍA DE LESIÓN DE VAINA - TENDÓN DE LA MANO (De Quervain, Dedo en resorte, Dedo en martillo, Ganglión, etc.) (77.56, 77.57, 77.58, 82.84, 83.03, 82.21, 82.31, 83.31)</t>
  </si>
  <si>
    <t>RETIRADA DE MATERIAL DE AGUJAS DE KIRSCHNER</t>
  </si>
  <si>
    <t>RETIRADA DE MATERIAL DE OSTEOSÍNTESIS PEQUEÑO (Tornillos y placas atornilladas de dedos, manos, muñecas, pie y tobillos)</t>
  </si>
  <si>
    <r>
      <t xml:space="preserve">AYUDANTIA 30% </t>
    </r>
    <r>
      <rPr>
        <b/>
        <sz val="10"/>
        <rFont val="HelveticaNowText Regular"/>
        <family val="2"/>
      </rPr>
      <t>**</t>
    </r>
  </si>
  <si>
    <t>Precio Ud.</t>
  </si>
  <si>
    <t>Ud.</t>
  </si>
  <si>
    <t>Precio Ofertado</t>
  </si>
  <si>
    <t>Total</t>
  </si>
  <si>
    <t>INTERVENCIONES QUIRÚRGICAS HONORARIOS CIRUJANO PRINCIPAL *</t>
  </si>
  <si>
    <t>D/Dª…………………………………………………………………………………………………………..……….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el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</si>
  <si>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</si>
  <si>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</si>
  <si>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</si>
  <si>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 xml:space="preserve">ANEXO I - PROPOSICIÓN ECONÓMICA
SERVICIOS DE ASISTENCIA PROFESIONAL SANITARIA DE LA ESPECIALIDAD DE CIRUGÍA ORTOPÉDICA Y TRAUMATOLÓGICA, PARA LA POBLACIÓN PROTEGIDA POR NUESTRA DELEGACIÓN DE VIC, DELEGACIÓN DE MUTUA INTERCOMARCAL, MUTUA COLABORADORA CON LA SEGURIDAD SOCIAL Nº 39 
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</si>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</sst>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5">
    <font>
      <sz val="11"/>
      <name val="Calibri"/>
      <family val="2"/>
    </font>
    <font>
      <sz val="9"/>
      <name val="HelveticaNowText Regular"/>
      <family val="2"/>
    </font>
    <font>
      <b/>
      <sz val="9"/>
      <name val="HelveticaNowText Regular"/>
      <family val="2"/>
    </font>
    <font>
      <sz val="10"/>
      <name val="HelveticaNowText Regular"/>
      <family val="2"/>
    </font>
    <font>
      <b/>
      <sz val="10"/>
      <name val="HelveticaNowText Regular"/>
      <family val="2"/>
    </font>
    <font>
      <b/>
      <sz val="11"/>
      <name val="HelveticaNowText Regular"/>
      <family val="2"/>
    </font>
    <font>
      <b/>
      <sz val="11"/>
      <color rgb="FF3F3F3F"/>
      <name val="Calibri"/>
      <family val="2"/>
      <scheme val="minor"/>
    </font>
    <font>
      <b/>
      <sz val="10"/>
      <color rgb="FF3F3F3F"/>
      <name val="HelveticaNowText Regular"/>
      <family val="2"/>
    </font>
    <font>
      <b/>
      <sz val="9"/>
      <color rgb="FF3F3F3F"/>
      <name val="HelveticaNowText Regular"/>
      <family val="2"/>
    </font>
    <font>
      <sz val="10"/>
      <color rgb="FFFF0000"/>
      <name val="HelveticaNowText Regular"/>
      <family val="2"/>
    </font>
    <font>
      <sz val="10"/>
      <color theme="1"/>
      <name val="HelveticaNowText Regular"/>
      <family val="2"/>
    </font>
    <font>
      <sz val="10"/>
      <color rgb="FF00000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2">
    <xf numFmtId="0" fontId="0" fillId="0" borderId="0"/>
    <xf numFmtId="0" fontId="6" fillId="2" borderId="2" applyNumberFormat="0" applyAlignment="0" applyProtection="0"/>
  </cellStyleXfs>
  <cellXfs count="35">
    <xf numFmtId="0" fontId="0" fillId="0" borderId="0" xfId="0"/>
    <xf numFmtId="0" fontId="0" fillId="0" borderId="0" xfId="0" applyBorder="1"/>
    <xf numFmtId="0" fontId="2" fillId="2" borderId="1" xfId="1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right" vertical="center"/>
    </xf>
    <xf numFmtId="0" fontId="2" fillId="2" borderId="1" xfId="1" applyFont="1" applyBorder="1" applyAlignment="1">
      <alignment horizontal="center" vertical="center"/>
    </xf>
    <xf numFmtId="8" fontId="0" fillId="0" borderId="0" xfId="0" applyNumberFormat="1"/>
    <xf numFmtId="0" fontId="7" fillId="2" borderId="2" xfId="1" applyFont="1" applyAlignment="1">
      <alignment horizontal="center" vertical="center"/>
    </xf>
    <xf numFmtId="0" fontId="7" fillId="2" borderId="3" xfId="1" applyFont="1" applyBorder="1" applyAlignment="1">
      <alignment horizontal="center" vertical="center"/>
    </xf>
    <xf numFmtId="0" fontId="7" fillId="2" borderId="3" xfId="1" applyFont="1" applyBorder="1" applyAlignment="1">
      <alignment horizontal="center" vertical="center" wrapText="1"/>
    </xf>
    <xf numFmtId="0" fontId="7" fillId="2" borderId="1" xfId="1" applyFont="1" applyBorder="1" applyAlignment="1">
      <alignment horizontal="center" vertical="center"/>
    </xf>
    <xf numFmtId="8" fontId="1" fillId="3" borderId="1" xfId="0" applyNumberFormat="1" applyFont="1" applyFill="1" applyBorder="1" applyAlignment="1">
      <alignment vertical="center"/>
    </xf>
    <xf numFmtId="0" fontId="7" fillId="2" borderId="4" xfId="1" applyFont="1" applyBorder="1" applyAlignment="1">
      <alignment horizontal="center" vertical="center" wrapText="1"/>
    </xf>
    <xf numFmtId="8" fontId="2" fillId="3" borderId="1" xfId="0" applyNumberFormat="1" applyFont="1" applyFill="1" applyBorder="1" applyAlignment="1">
      <alignment vertical="center"/>
    </xf>
    <xf numFmtId="0" fontId="8" fillId="2" borderId="3" xfId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9" fillId="4" borderId="1" xfId="0" applyFont="1" applyFill="1" applyBorder="1" applyAlignment="1">
      <alignment horizontal="right" vertical="center" wrapText="1"/>
    </xf>
    <xf numFmtId="0" fontId="3" fillId="0" borderId="0" xfId="0" applyFont="1"/>
    <xf numFmtId="0" fontId="10" fillId="0" borderId="0" xfId="0" applyFont="1" applyAlignment="1">
      <alignment horizontal="center" vertical="center"/>
    </xf>
    <xf numFmtId="8" fontId="11" fillId="0" borderId="1" xfId="0" applyNumberFormat="1" applyFont="1" applyBorder="1" applyAlignment="1">
      <alignment horizontal="right" vertical="center" wrapText="1"/>
    </xf>
    <xf numFmtId="0" fontId="12" fillId="0" borderId="0" xfId="0" applyFont="1"/>
    <xf numFmtId="0" fontId="10" fillId="0" borderId="0" xfId="0" applyFont="1"/>
    <xf numFmtId="0" fontId="1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2" fillId="2" borderId="1" xfId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8" fontId="1" fillId="5" borderId="1" xfId="0" applyNumberFormat="1" applyFont="1" applyFill="1" applyBorder="1" applyAlignment="1">
      <alignment horizontal="center" vertical="center" wrapText="1"/>
    </xf>
    <xf numFmtId="8" fontId="1" fillId="5" borderId="1" xfId="0" applyNumberFormat="1" applyFont="1" applyFill="1" applyBorder="1" applyAlignment="1">
      <alignment horizontal="right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202E-3834-4D0C-9BF3-102326FAA148}">
  <sheetPr>
    <pageSetUpPr fitToPage="1"/>
  </sheetPr>
  <dimension ref="A1:H50"/>
  <sheetViews>
    <sheetView tabSelected="1" zoomScaleNormal="100" workbookViewId="0">
      <selection sqref="A1:F1"/>
    </sheetView>
  </sheetViews>
  <sheetFormatPr baseColWidth="10" defaultRowHeight="15"/>
  <cols>
    <col min="1" max="1" width="33.5703125" customWidth="1"/>
    <col min="2" max="2" width="12.28515625" customWidth="1"/>
    <col min="3" max="3" width="12.5703125" customWidth="1"/>
    <col min="4" max="4" width="13.5703125" customWidth="1"/>
    <col min="5" max="5" width="16" customWidth="1"/>
    <col min="11" max="11" width="17.28515625" customWidth="1"/>
  </cols>
  <sheetData>
    <row r="1" spans="1:6" ht="86.45" customHeight="1">
      <c r="A1" s="28" t="s">
        <v>32</v>
      </c>
      <c r="B1" s="29"/>
      <c r="C1" s="29"/>
      <c r="D1" s="29"/>
      <c r="E1" s="29"/>
      <c r="F1" s="29"/>
    </row>
    <row r="2" spans="1:6" ht="172.5" customHeight="1">
      <c r="A2" s="25" t="s">
        <v>28</v>
      </c>
      <c r="B2" s="25"/>
      <c r="C2" s="25"/>
      <c r="D2" s="25"/>
      <c r="E2" s="25"/>
      <c r="F2" s="25"/>
    </row>
    <row r="3" spans="1:6" ht="28.5" customHeight="1">
      <c r="A3" s="8" t="s">
        <v>4</v>
      </c>
      <c r="B3" s="8" t="s">
        <v>23</v>
      </c>
      <c r="C3" s="9" t="s">
        <v>24</v>
      </c>
      <c r="D3" s="10" t="s">
        <v>25</v>
      </c>
      <c r="E3" s="11" t="s">
        <v>26</v>
      </c>
    </row>
    <row r="4" spans="1:6" ht="18.600000000000001" customHeight="1">
      <c r="A4" s="3" t="s">
        <v>2</v>
      </c>
      <c r="B4" s="33">
        <v>61.821805499999996</v>
      </c>
      <c r="C4" s="4">
        <v>80</v>
      </c>
      <c r="D4" s="33"/>
      <c r="E4" s="12">
        <f>+D4*C4</f>
        <v>0</v>
      </c>
      <c r="F4" s="18" t="str">
        <f>IF(D4&gt;B4,"ERROR TARIFA","")</f>
        <v/>
      </c>
    </row>
    <row r="5" spans="1:6" ht="17.45" customHeight="1">
      <c r="A5" s="3" t="s">
        <v>0</v>
      </c>
      <c r="B5" s="33">
        <v>35.671818000000002</v>
      </c>
      <c r="C5" s="4">
        <v>160</v>
      </c>
      <c r="D5" s="33"/>
      <c r="E5" s="12">
        <f>+D5*C5</f>
        <v>0</v>
      </c>
      <c r="F5" s="18" t="str">
        <f>IF(D5&gt;B5,"ERROR TARIFA","")</f>
        <v/>
      </c>
    </row>
    <row r="6" spans="1:6" ht="21" customHeight="1">
      <c r="A6" s="26" t="s">
        <v>3</v>
      </c>
      <c r="B6" s="26"/>
      <c r="C6" s="26"/>
      <c r="D6" s="26"/>
      <c r="E6" s="14">
        <f>SUM(E4:E5)</f>
        <v>0</v>
      </c>
    </row>
    <row r="7" spans="1:6" ht="21.75" customHeight="1"/>
    <row r="8" spans="1:6" ht="49.5" customHeight="1">
      <c r="A8" s="15" t="s">
        <v>27</v>
      </c>
      <c r="B8" s="8" t="s">
        <v>23</v>
      </c>
      <c r="C8" s="9" t="s">
        <v>24</v>
      </c>
      <c r="D8" s="13" t="s">
        <v>25</v>
      </c>
      <c r="E8" s="6" t="s">
        <v>1</v>
      </c>
    </row>
    <row r="9" spans="1:6" ht="21.75" customHeight="1">
      <c r="A9" s="3" t="s">
        <v>5</v>
      </c>
      <c r="B9" s="34">
        <v>187.740735</v>
      </c>
      <c r="C9" s="4">
        <v>0</v>
      </c>
      <c r="D9" s="34"/>
      <c r="E9" s="5">
        <f>+D9*C9</f>
        <v>0</v>
      </c>
      <c r="F9" s="18" t="str">
        <f>IF(D9&gt;B9,"ERROR TARIFA","")</f>
        <v/>
      </c>
    </row>
    <row r="10" spans="1:6" ht="21.75" customHeight="1">
      <c r="A10" s="3" t="s">
        <v>6</v>
      </c>
      <c r="B10" s="34">
        <v>195.70974150000001</v>
      </c>
      <c r="C10" s="4">
        <v>0</v>
      </c>
      <c r="D10" s="34"/>
      <c r="E10" s="5">
        <f t="shared" ref="E10:E17" si="0">+D10*C10</f>
        <v>0</v>
      </c>
      <c r="F10" s="18" t="str">
        <f t="shared" ref="F10:F17" si="1">IF(D10&gt;B10,"ERROR TARIFA","")</f>
        <v/>
      </c>
    </row>
    <row r="11" spans="1:6" ht="21.75" customHeight="1">
      <c r="A11" s="3" t="s">
        <v>7</v>
      </c>
      <c r="B11" s="34">
        <v>247.53524250000001</v>
      </c>
      <c r="C11" s="4">
        <v>5</v>
      </c>
      <c r="D11" s="34"/>
      <c r="E11" s="5">
        <f t="shared" si="0"/>
        <v>0</v>
      </c>
      <c r="F11" s="18" t="str">
        <f t="shared" si="1"/>
        <v/>
      </c>
    </row>
    <row r="12" spans="1:6" ht="21.75" customHeight="1">
      <c r="A12" s="3" t="s">
        <v>8</v>
      </c>
      <c r="B12" s="34">
        <v>364.32054750000003</v>
      </c>
      <c r="C12" s="4">
        <v>5</v>
      </c>
      <c r="D12" s="34"/>
      <c r="E12" s="5">
        <f t="shared" si="0"/>
        <v>0</v>
      </c>
      <c r="F12" s="18" t="str">
        <f t="shared" si="1"/>
        <v/>
      </c>
    </row>
    <row r="13" spans="1:6" ht="21.75" customHeight="1">
      <c r="A13" s="3" t="s">
        <v>9</v>
      </c>
      <c r="B13" s="34">
        <v>494.67149549999999</v>
      </c>
      <c r="C13" s="4">
        <v>15</v>
      </c>
      <c r="D13" s="34"/>
      <c r="E13" s="5">
        <f t="shared" si="0"/>
        <v>0</v>
      </c>
      <c r="F13" s="18" t="str">
        <f t="shared" si="1"/>
        <v/>
      </c>
    </row>
    <row r="14" spans="1:6" ht="21.75" customHeight="1">
      <c r="A14" s="3" t="s">
        <v>10</v>
      </c>
      <c r="B14" s="34">
        <v>663.68129099999999</v>
      </c>
      <c r="C14" s="4">
        <v>5</v>
      </c>
      <c r="D14" s="34"/>
      <c r="E14" s="5">
        <f t="shared" si="0"/>
        <v>0</v>
      </c>
      <c r="F14" s="18" t="str">
        <f t="shared" si="1"/>
        <v/>
      </c>
    </row>
    <row r="15" spans="1:6" ht="21.75" customHeight="1">
      <c r="A15" s="3" t="s">
        <v>11</v>
      </c>
      <c r="B15" s="34">
        <v>886.89974100000006</v>
      </c>
      <c r="C15" s="4">
        <v>10</v>
      </c>
      <c r="D15" s="34"/>
      <c r="E15" s="5">
        <f t="shared" si="0"/>
        <v>0</v>
      </c>
      <c r="F15" s="18" t="str">
        <f t="shared" si="1"/>
        <v/>
      </c>
    </row>
    <row r="16" spans="1:6" ht="21.75" customHeight="1">
      <c r="A16" s="3" t="s">
        <v>12</v>
      </c>
      <c r="B16" s="34">
        <v>1141.2070214999999</v>
      </c>
      <c r="C16" s="4">
        <v>0</v>
      </c>
      <c r="D16" s="34"/>
      <c r="E16" s="5">
        <f t="shared" si="0"/>
        <v>0</v>
      </c>
      <c r="F16" s="18" t="str">
        <f t="shared" si="1"/>
        <v/>
      </c>
    </row>
    <row r="17" spans="1:8" ht="21.75" customHeight="1">
      <c r="A17" s="3" t="s">
        <v>13</v>
      </c>
      <c r="B17" s="34">
        <v>1455.9773865</v>
      </c>
      <c r="C17" s="4">
        <v>0</v>
      </c>
      <c r="D17" s="34"/>
      <c r="E17" s="5">
        <f t="shared" si="0"/>
        <v>0</v>
      </c>
      <c r="F17" s="18" t="str">
        <f t="shared" si="1"/>
        <v/>
      </c>
    </row>
    <row r="18" spans="1:8" ht="22.5" customHeight="1">
      <c r="A18" s="27" t="s">
        <v>3</v>
      </c>
      <c r="B18" s="27"/>
      <c r="C18" s="27"/>
      <c r="D18" s="27"/>
      <c r="E18" s="14">
        <f>SUM(E9:E17)</f>
        <v>0</v>
      </c>
    </row>
    <row r="19" spans="1:8" ht="22.5" customHeight="1"/>
    <row r="20" spans="1:8" ht="27.75" customHeight="1">
      <c r="A20" s="9" t="s">
        <v>22</v>
      </c>
      <c r="B20" s="8" t="s">
        <v>23</v>
      </c>
      <c r="C20" s="9" t="s">
        <v>24</v>
      </c>
      <c r="D20" s="10" t="s">
        <v>25</v>
      </c>
      <c r="E20" s="6" t="s">
        <v>1</v>
      </c>
    </row>
    <row r="21" spans="1:8" ht="22.5" customHeight="1">
      <c r="A21" s="3" t="s">
        <v>5</v>
      </c>
      <c r="B21" s="34">
        <v>56.3222205</v>
      </c>
      <c r="C21" s="4">
        <v>0</v>
      </c>
      <c r="D21" s="34"/>
      <c r="E21" s="12">
        <f>+D21*C21</f>
        <v>0</v>
      </c>
      <c r="F21" s="18" t="str">
        <f>IF(D21&gt;B21,"ERROR TARIFA","")</f>
        <v/>
      </c>
    </row>
    <row r="22" spans="1:8" ht="22.5" customHeight="1">
      <c r="A22" s="3" t="s">
        <v>6</v>
      </c>
      <c r="B22" s="34">
        <v>58.712922450000001</v>
      </c>
      <c r="C22" s="4">
        <v>0</v>
      </c>
      <c r="D22" s="34"/>
      <c r="E22" s="12">
        <f t="shared" ref="E22:E29" si="2">+D22*C22</f>
        <v>0</v>
      </c>
      <c r="F22" s="18" t="str">
        <f t="shared" ref="F22:F29" si="3">IF(D22&gt;B22,"ERROR TARIFA","")</f>
        <v/>
      </c>
    </row>
    <row r="23" spans="1:8" ht="22.5" customHeight="1">
      <c r="A23" s="3" t="s">
        <v>7</v>
      </c>
      <c r="B23" s="34">
        <v>74.260572749999994</v>
      </c>
      <c r="C23" s="4">
        <v>5</v>
      </c>
      <c r="D23" s="34"/>
      <c r="E23" s="12">
        <f t="shared" si="2"/>
        <v>0</v>
      </c>
      <c r="F23" s="18" t="str">
        <f t="shared" si="3"/>
        <v/>
      </c>
    </row>
    <row r="24" spans="1:8" ht="22.5" customHeight="1">
      <c r="A24" s="3" t="s">
        <v>8</v>
      </c>
      <c r="B24" s="34">
        <v>109.29616425</v>
      </c>
      <c r="C24" s="4">
        <v>5</v>
      </c>
      <c r="D24" s="34"/>
      <c r="E24" s="12">
        <f t="shared" si="2"/>
        <v>0</v>
      </c>
      <c r="F24" s="18" t="str">
        <f t="shared" si="3"/>
        <v/>
      </c>
    </row>
    <row r="25" spans="1:8" ht="22.5" customHeight="1">
      <c r="A25" s="3" t="s">
        <v>9</v>
      </c>
      <c r="B25" s="34">
        <v>148.40144864999999</v>
      </c>
      <c r="C25" s="4">
        <v>15</v>
      </c>
      <c r="D25" s="34"/>
      <c r="E25" s="12">
        <f t="shared" si="2"/>
        <v>0</v>
      </c>
      <c r="F25" s="18" t="str">
        <f t="shared" si="3"/>
        <v/>
      </c>
    </row>
    <row r="26" spans="1:8" ht="22.5" customHeight="1">
      <c r="A26" s="3" t="s">
        <v>10</v>
      </c>
      <c r="B26" s="34">
        <v>199.10438729999998</v>
      </c>
      <c r="C26" s="4">
        <v>5</v>
      </c>
      <c r="D26" s="34"/>
      <c r="E26" s="12">
        <f t="shared" si="2"/>
        <v>0</v>
      </c>
      <c r="F26" s="18" t="str">
        <f t="shared" si="3"/>
        <v/>
      </c>
    </row>
    <row r="27" spans="1:8" ht="22.5" customHeight="1">
      <c r="A27" s="3" t="s">
        <v>11</v>
      </c>
      <c r="B27" s="34">
        <v>266.06992230000003</v>
      </c>
      <c r="C27" s="4">
        <v>10</v>
      </c>
      <c r="D27" s="34"/>
      <c r="E27" s="12">
        <f t="shared" si="2"/>
        <v>0</v>
      </c>
      <c r="F27" s="18" t="str">
        <f t="shared" si="3"/>
        <v/>
      </c>
    </row>
    <row r="28" spans="1:8" ht="22.5" customHeight="1">
      <c r="A28" s="3" t="s">
        <v>12</v>
      </c>
      <c r="B28" s="34">
        <v>342.36210644999994</v>
      </c>
      <c r="C28" s="4">
        <v>0</v>
      </c>
      <c r="D28" s="34"/>
      <c r="E28" s="12">
        <f t="shared" si="2"/>
        <v>0</v>
      </c>
      <c r="F28" s="18" t="str">
        <f t="shared" si="3"/>
        <v/>
      </c>
    </row>
    <row r="29" spans="1:8" ht="22.5" customHeight="1">
      <c r="A29" s="3" t="s">
        <v>13</v>
      </c>
      <c r="B29" s="34">
        <v>436.79321594999999</v>
      </c>
      <c r="C29" s="4">
        <v>0</v>
      </c>
      <c r="D29" s="34"/>
      <c r="E29" s="12">
        <f t="shared" si="2"/>
        <v>0</v>
      </c>
      <c r="F29" s="18" t="str">
        <f t="shared" si="3"/>
        <v/>
      </c>
      <c r="H29" s="7"/>
    </row>
    <row r="30" spans="1:8" ht="22.5" customHeight="1">
      <c r="A30" s="26" t="s">
        <v>3</v>
      </c>
      <c r="B30" s="26"/>
      <c r="C30" s="26"/>
      <c r="D30" s="26"/>
      <c r="E30" s="14">
        <f>SUM(E21:E29)</f>
        <v>0</v>
      </c>
    </row>
    <row r="31" spans="1:8" ht="22.5" customHeight="1"/>
    <row r="32" spans="1:8" ht="53.45" customHeight="1">
      <c r="A32" s="2" t="s">
        <v>15</v>
      </c>
      <c r="B32" s="8" t="s">
        <v>23</v>
      </c>
      <c r="C32" s="9" t="s">
        <v>24</v>
      </c>
      <c r="D32" s="10" t="s">
        <v>25</v>
      </c>
      <c r="E32" s="6" t="s">
        <v>1</v>
      </c>
    </row>
    <row r="33" spans="1:7" ht="35.450000000000003" customHeight="1">
      <c r="A33" s="3" t="s">
        <v>16</v>
      </c>
      <c r="B33" s="33">
        <v>464.33751000000001</v>
      </c>
      <c r="C33" s="4">
        <v>1</v>
      </c>
      <c r="D33" s="33"/>
      <c r="E33" s="12">
        <f t="shared" ref="E33:E38" si="4">+D33*C33</f>
        <v>0</v>
      </c>
      <c r="F33" s="18" t="str">
        <f t="shared" ref="F33:F38" si="5">IF(D33&gt;B33,"ERROR TARIFA","")</f>
        <v/>
      </c>
    </row>
    <row r="34" spans="1:7" ht="19.5" customHeight="1">
      <c r="A34" s="3" t="s">
        <v>17</v>
      </c>
      <c r="B34" s="33">
        <v>254.99742449999999</v>
      </c>
      <c r="C34" s="4">
        <v>1</v>
      </c>
      <c r="D34" s="33"/>
      <c r="E34" s="12">
        <f t="shared" si="4"/>
        <v>0</v>
      </c>
      <c r="F34" s="18" t="str">
        <f t="shared" si="5"/>
        <v/>
      </c>
    </row>
    <row r="35" spans="1:7" ht="19.5" customHeight="1">
      <c r="A35" s="3" t="s">
        <v>18</v>
      </c>
      <c r="B35" s="33">
        <v>346.29053549999998</v>
      </c>
      <c r="C35" s="4">
        <v>1</v>
      </c>
      <c r="D35" s="33"/>
      <c r="E35" s="12">
        <f t="shared" si="4"/>
        <v>0</v>
      </c>
      <c r="F35" s="18" t="str">
        <f t="shared" si="5"/>
        <v/>
      </c>
    </row>
    <row r="36" spans="1:7" ht="60">
      <c r="A36" s="3" t="s">
        <v>19</v>
      </c>
      <c r="B36" s="33">
        <v>156.42545100000001</v>
      </c>
      <c r="C36" s="4">
        <v>1</v>
      </c>
      <c r="D36" s="33"/>
      <c r="E36" s="12">
        <f t="shared" si="4"/>
        <v>0</v>
      </c>
      <c r="F36" s="18" t="str">
        <f t="shared" si="5"/>
        <v/>
      </c>
    </row>
    <row r="37" spans="1:7" ht="24">
      <c r="A37" s="3" t="s">
        <v>20</v>
      </c>
      <c r="B37" s="33">
        <v>156.43623449999998</v>
      </c>
      <c r="C37" s="4">
        <v>1</v>
      </c>
      <c r="D37" s="33"/>
      <c r="E37" s="12">
        <f t="shared" si="4"/>
        <v>0</v>
      </c>
      <c r="F37" s="18" t="str">
        <f t="shared" si="5"/>
        <v/>
      </c>
    </row>
    <row r="38" spans="1:7" ht="48">
      <c r="A38" s="3" t="s">
        <v>21</v>
      </c>
      <c r="B38" s="33">
        <v>156.42545100000001</v>
      </c>
      <c r="C38" s="4">
        <v>1</v>
      </c>
      <c r="D38" s="33"/>
      <c r="E38" s="12">
        <f t="shared" si="4"/>
        <v>0</v>
      </c>
      <c r="F38" s="18" t="str">
        <f t="shared" si="5"/>
        <v/>
      </c>
    </row>
    <row r="39" spans="1:7" ht="22.5" customHeight="1">
      <c r="A39" s="26" t="s">
        <v>3</v>
      </c>
      <c r="B39" s="26"/>
      <c r="C39" s="26"/>
      <c r="D39" s="26"/>
      <c r="E39" s="14">
        <f>SUM(E33:E38)</f>
        <v>0</v>
      </c>
    </row>
    <row r="40" spans="1:7" ht="18.75" customHeight="1"/>
    <row r="41" spans="1:7" ht="20.25" customHeight="1">
      <c r="A41" s="1"/>
      <c r="B41" s="1"/>
      <c r="C41" s="1"/>
      <c r="D41" s="1"/>
      <c r="E41" s="1"/>
    </row>
    <row r="42" spans="1:7" ht="20.45" customHeight="1">
      <c r="A42" s="26" t="s">
        <v>14</v>
      </c>
      <c r="B42" s="26"/>
      <c r="C42" s="26"/>
      <c r="D42" s="26"/>
      <c r="E42" s="14">
        <f>+E6+E18+E30+E39</f>
        <v>0</v>
      </c>
      <c r="G42" s="7"/>
    </row>
    <row r="43" spans="1:7">
      <c r="A43" s="17"/>
      <c r="B43" s="17"/>
      <c r="C43" s="17"/>
      <c r="D43" s="17"/>
      <c r="E43" s="17"/>
    </row>
    <row r="44" spans="1:7">
      <c r="A44" s="16"/>
      <c r="B44" s="16"/>
      <c r="C44" s="16"/>
      <c r="D44" s="16"/>
      <c r="E44" s="16"/>
    </row>
    <row r="45" spans="1:7">
      <c r="A45" s="30" t="s">
        <v>29</v>
      </c>
      <c r="B45" s="30"/>
      <c r="C45" s="19"/>
      <c r="D45" s="20"/>
      <c r="E45" s="21">
        <f>+E42</f>
        <v>0</v>
      </c>
    </row>
    <row r="46" spans="1:7">
      <c r="A46" s="31" t="s">
        <v>33</v>
      </c>
      <c r="B46" s="31"/>
      <c r="C46" s="22">
        <v>3</v>
      </c>
      <c r="D46" s="23"/>
      <c r="E46" s="21">
        <f>+E45*4</f>
        <v>0</v>
      </c>
    </row>
    <row r="47" spans="1:7" ht="79.150000000000006" customHeight="1">
      <c r="A47" s="32" t="s">
        <v>30</v>
      </c>
      <c r="B47" s="32"/>
      <c r="C47" s="32"/>
      <c r="D47" s="32"/>
      <c r="E47" s="32"/>
    </row>
    <row r="48" spans="1:7" ht="65.25" customHeight="1">
      <c r="A48" s="24" t="s">
        <v>31</v>
      </c>
      <c r="B48" s="24"/>
      <c r="C48" s="24"/>
      <c r="D48" s="1"/>
      <c r="E48" s="1"/>
    </row>
    <row r="49" spans="1:6">
      <c r="A49" s="1"/>
      <c r="B49" s="1"/>
      <c r="C49" s="1"/>
      <c r="D49" s="1"/>
      <c r="E49" s="1"/>
      <c r="F49" s="33">
        <v>61.821805499999996</v>
      </c>
    </row>
    <row r="50" spans="1:6">
      <c r="F50" s="33">
        <v>35.671818000000002</v>
      </c>
    </row>
  </sheetData>
  <mergeCells count="11">
    <mergeCell ref="A1:F1"/>
    <mergeCell ref="A42:D42"/>
    <mergeCell ref="A45:B45"/>
    <mergeCell ref="A46:B46"/>
    <mergeCell ref="A47:E47"/>
    <mergeCell ref="A48:C48"/>
    <mergeCell ref="A2:F2"/>
    <mergeCell ref="A6:D6"/>
    <mergeCell ref="A18:D18"/>
    <mergeCell ref="A30:D30"/>
    <mergeCell ref="A39:D39"/>
  </mergeCells>
  <pageMargins left="0.31496062992125984" right="0.31496062992125984" top="0.35433070866141736" bottom="0.35433070866141736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cp:lastPrinted>2025-05-27T10:22:14Z</cp:lastPrinted>
  <dcterms:created xsi:type="dcterms:W3CDTF">2022-12-19T12:12:06Z</dcterms:created>
  <dcterms:modified xsi:type="dcterms:W3CDTF">2026-03-26T10:09:54Z</dcterms:modified>
</cp:coreProperties>
</file>