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Material Osteosintesis Neurocirugia\2025\"/>
    </mc:Choice>
  </mc:AlternateContent>
  <xr:revisionPtr revIDLastSave="0" documentId="13_ncr:1_{604EB766-9C0E-4A96-AB54-F76970231157}" xr6:coauthVersionLast="47" xr6:coauthVersionMax="47" xr10:uidLastSave="{00000000-0000-0000-0000-000000000000}"/>
  <bookViews>
    <workbookView xWindow="11010" yWindow="0" windowWidth="17685" windowHeight="15585" activeTab="2" xr2:uid="{00000000-000D-0000-FFFF-FFFF00000000}"/>
  </bookViews>
  <sheets>
    <sheet name="Lote 1" sheetId="4" r:id="rId1"/>
    <sheet name="Lote 2" sheetId="10" r:id="rId2"/>
    <sheet name="Lote 3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4" l="1"/>
  <c r="E10" i="10"/>
  <c r="D79" i="9"/>
  <c r="D64" i="9"/>
  <c r="D47" i="9"/>
  <c r="E73" i="9" l="1"/>
  <c r="F73" i="9"/>
  <c r="E74" i="9"/>
  <c r="F74" i="9"/>
  <c r="E75" i="9"/>
  <c r="F75" i="9"/>
  <c r="E76" i="9"/>
  <c r="F76" i="9"/>
  <c r="E77" i="9"/>
  <c r="F77" i="9"/>
  <c r="E78" i="9"/>
  <c r="F78" i="9"/>
  <c r="F72" i="9"/>
  <c r="E72" i="9"/>
  <c r="D69" i="9"/>
  <c r="D80" i="9" s="1"/>
  <c r="E83" i="9" s="1"/>
  <c r="F68" i="9"/>
  <c r="E68" i="9"/>
  <c r="F67" i="9"/>
  <c r="E67" i="9"/>
  <c r="E63" i="9"/>
  <c r="F63" i="9"/>
  <c r="F62" i="9"/>
  <c r="E62" i="9"/>
  <c r="F61" i="9"/>
  <c r="E61" i="9"/>
  <c r="F60" i="9"/>
  <c r="E60" i="9"/>
  <c r="F59" i="9"/>
  <c r="E59" i="9"/>
  <c r="D56" i="9"/>
  <c r="F55" i="9"/>
  <c r="E55" i="9"/>
  <c r="E51" i="9"/>
  <c r="F51" i="9"/>
  <c r="F50" i="9"/>
  <c r="E50" i="9"/>
  <c r="E46" i="9"/>
  <c r="F46" i="9"/>
  <c r="E32" i="9"/>
  <c r="F32" i="9"/>
  <c r="E33" i="9"/>
  <c r="F33" i="9"/>
  <c r="E34" i="9"/>
  <c r="F34" i="9"/>
  <c r="E35" i="9"/>
  <c r="F35" i="9"/>
  <c r="E36" i="9"/>
  <c r="F36" i="9"/>
  <c r="E37" i="9"/>
  <c r="F37" i="9"/>
  <c r="E38" i="9"/>
  <c r="F38" i="9"/>
  <c r="E39" i="9"/>
  <c r="F39" i="9"/>
  <c r="E40" i="9"/>
  <c r="F40" i="9"/>
  <c r="E41" i="9"/>
  <c r="F41" i="9"/>
  <c r="E42" i="9"/>
  <c r="F42" i="9"/>
  <c r="E43" i="9"/>
  <c r="F43" i="9"/>
  <c r="E44" i="9"/>
  <c r="F44" i="9"/>
  <c r="E45" i="9"/>
  <c r="F45" i="9"/>
  <c r="E19" i="9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F27" i="9"/>
  <c r="E28" i="9"/>
  <c r="F28" i="9"/>
  <c r="E29" i="9"/>
  <c r="F29" i="9"/>
  <c r="E30" i="9"/>
  <c r="F30" i="9"/>
  <c r="E31" i="9"/>
  <c r="F31" i="9"/>
  <c r="F18" i="9"/>
  <c r="E18" i="9"/>
  <c r="D15" i="9"/>
  <c r="E8" i="9"/>
  <c r="F8" i="9"/>
  <c r="E9" i="9"/>
  <c r="F9" i="9"/>
  <c r="E10" i="9"/>
  <c r="F10" i="9"/>
  <c r="E11" i="9"/>
  <c r="F11" i="9"/>
  <c r="E12" i="9"/>
  <c r="F12" i="9"/>
  <c r="E13" i="9"/>
  <c r="F13" i="9"/>
  <c r="E14" i="9"/>
  <c r="F14" i="9"/>
  <c r="F7" i="9"/>
  <c r="E7" i="9"/>
  <c r="F6" i="9"/>
  <c r="E6" i="9"/>
  <c r="F6" i="10"/>
  <c r="E6" i="10"/>
  <c r="F5" i="10"/>
  <c r="E5" i="10"/>
  <c r="D8" i="4"/>
  <c r="E14" i="4"/>
  <c r="E12" i="4"/>
  <c r="F12" i="4"/>
  <c r="E13" i="4"/>
  <c r="F13" i="4"/>
  <c r="F11" i="4"/>
  <c r="E11" i="4"/>
  <c r="E7" i="4"/>
  <c r="F7" i="4"/>
  <c r="F6" i="4"/>
  <c r="E6" i="4"/>
  <c r="E8" i="4" s="1"/>
  <c r="D52" i="9"/>
  <c r="E79" i="9" l="1"/>
  <c r="E47" i="9"/>
  <c r="E52" i="9"/>
  <c r="E56" i="9" s="1"/>
  <c r="E64" i="9" s="1"/>
  <c r="E69" i="9" s="1"/>
  <c r="E15" i="9"/>
  <c r="E7" i="10"/>
  <c r="D7" i="10"/>
  <c r="E15" i="4"/>
  <c r="D14" i="4" l="1"/>
  <c r="D15" i="4" l="1"/>
</calcChain>
</file>

<file path=xl/sharedStrings.xml><?xml version="1.0" encoding="utf-8"?>
<sst xmlns="http://schemas.openxmlformats.org/spreadsheetml/2006/main" count="151" uniqueCount="92">
  <si>
    <t>Sistema de monitorización intraoperatoria mediante EMG y potenciales evocados</t>
  </si>
  <si>
    <t>DESCRIPCIÓN</t>
  </si>
  <si>
    <t>PRECIO UD</t>
  </si>
  <si>
    <t>Ud</t>
  </si>
  <si>
    <t>TOTAL</t>
  </si>
  <si>
    <t>DESCRIPCION</t>
  </si>
  <si>
    <t>UD.</t>
  </si>
  <si>
    <t xml:space="preserve"> Osteoconductores / Osteoinductores</t>
  </si>
  <si>
    <t>Antibióticos intraoperatorios</t>
  </si>
  <si>
    <t>Osteosíntesis dinámica lumbar</t>
  </si>
  <si>
    <t>Lote 1: Material de osteosíntesis y compresión postoperatoria</t>
  </si>
  <si>
    <t xml:space="preserve">Sistemas percutáneos </t>
  </si>
  <si>
    <t>SUB-TOTAL</t>
  </si>
  <si>
    <t>TOTAL LOTE 3</t>
  </si>
  <si>
    <t>TOTAL LOTE 2</t>
  </si>
  <si>
    <t>TOTAL LOTE 1</t>
  </si>
  <si>
    <t>Lote 2: Sistemas de alta tecnología de navegación quirúrgica</t>
  </si>
  <si>
    <t>Osteosíntesis lumbar</t>
  </si>
  <si>
    <t>Prótesis y Osteosíntesis cervicales</t>
  </si>
  <si>
    <t>Otros</t>
  </si>
  <si>
    <t>Sistema de compresión neumática intermitente para profilaxis tromboembólica</t>
  </si>
  <si>
    <r>
      <rPr>
        <b/>
        <sz val="10"/>
        <color theme="1"/>
        <rFont val="Arial"/>
        <family val="2"/>
      </rPr>
      <t>Kit de neuroendoscopía para monitorización intraoperatoria.</t>
    </r>
    <r>
      <rPr>
        <sz val="10"/>
        <color theme="1"/>
        <rFont val="Arial"/>
        <family val="2"/>
      </rPr>
      <t xml:space="preserve"> Conjunto de instrumental y accesorios para procedimientos neuroendoscópicos, que incluya: Cánulas y ópticas rígidas de alta definición (mínimo 0° y 30°). Sistema de irrigación y aspiración integrado. Adaptadores para conexión con equipos de monitorización neurofisiológica (EMG y potenciales evocados). Material compatible con esterilización en autoclave.</t>
    </r>
  </si>
  <si>
    <r>
      <rPr>
        <b/>
        <sz val="10"/>
        <color theme="1"/>
        <rFont val="Arial"/>
        <family val="2"/>
      </rPr>
      <t xml:space="preserve">Motor quirúrgico de altas prestaciones para neurocirugía. </t>
    </r>
    <r>
      <rPr>
        <sz val="10"/>
        <color theme="1"/>
        <rFont val="Arial"/>
        <family val="2"/>
      </rPr>
      <t>Equipo electromecánico para fresado y perforación ósea en neurocirugía, con: Control de velocidad variable (mínimo 200 rpm hasta &gt;80.000 rpm). Sistema de irrigación integrado. Pedal multifunción para control de velocidad y dirección. Compatibilidad con piezas de mano para craneotomía y fresado fino. Bajo nivel de vibración y alta precisión para procedimientos delicados.</t>
    </r>
  </si>
  <si>
    <r>
      <rPr>
        <b/>
        <sz val="10"/>
        <color theme="1"/>
        <rFont val="Arial"/>
        <family val="2"/>
      </rPr>
      <t xml:space="preserve">Sistema de monitorización neurofisiológica intraoperatoria. </t>
    </r>
    <r>
      <rPr>
        <sz val="10"/>
        <color theme="1"/>
        <rFont val="Arial"/>
        <family val="2"/>
      </rPr>
      <t>Equipo completo para registro y análisis de señales neurofisiológicas durante cirugía, incluyendo:
Registro de EMG y potenciales evocados somatosensoriales, motores y auditivos.
Mínimo 16 canales de registro simultáneo. Software para análisis en tiempo real y generación de alertas. Estimulación eléctrica configurable (intensidad, frecuencia, duración). Pantalla de visualización y almacenamiento seguro de datos. Conectividad con sistemas hospitalarios (DICOM, HL7). Cumplimiento de normativa CE y estándares IEC para dispositivos médicos.</t>
    </r>
  </si>
  <si>
    <r>
      <rPr>
        <b/>
        <sz val="10"/>
        <color theme="1"/>
        <rFont val="Arial"/>
        <family val="2"/>
      </rPr>
      <t xml:space="preserve">Alquiler de sistema de navegación quirúrgica para cirugía de columna (Debe de incluir el material fungible). </t>
    </r>
    <r>
      <rPr>
        <sz val="10"/>
        <color theme="1"/>
        <rFont val="Arial"/>
        <family val="2"/>
      </rPr>
      <t>Sistema de guiado intraoperatorio para cirugía de columna, con las siguientes características mínimas:Tecnología de navegación basada en imágenes (TC, RMN) con reconstrucción 3D. Cámara óptica o electromagnética para seguimiento en tiempo real. Software para planificación quirúrgica y posicionamiento preciso de implantes. Pantalla de alta resolución para visualización de trayectorias y anatomía. Material fungible incluido (marcadores, referencias, adaptadores estériles). Cumplimiento de normativa CE y estándares IEC para dispositivos médicos.</t>
    </r>
  </si>
  <si>
    <t>Lote 3: Prótesis y osteosíntesis cervical, osteosíntesis lumbar, osteosíntesis dinámica lumbar, antibióticos intraoperatorios, osteoconductores, osteoinductores, sistemas percutáneos y otros.</t>
  </si>
  <si>
    <r>
      <t>Caja intersomática perfil cero 14x13x6mm 7º st para artrodesis anterior cervical</t>
    </r>
    <r>
      <rPr>
        <sz val="10"/>
        <color theme="1"/>
        <rFont val="Arial"/>
        <family val="2"/>
      </rPr>
      <t>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Implante para fusión intersomática cervical, con: Dimensiones aproximadas: 14x13x6 mm, ángulo lordótico 7°. Diseño perfil cero (sin sobresalir del espacio intersomático). Material radiotransparente (PEEK o similar) con marcadores radiopacos. Superficie rugosa para favorecer osteointegración.
Compatibilidad con tornillos de fijación integrados.</t>
    </r>
  </si>
  <si>
    <r>
      <t xml:space="preserve">Tornillo poliaxial de rescate 4 x 20 mm para artrodesis cervical posterior. </t>
    </r>
    <r>
      <rPr>
        <sz val="10"/>
        <color theme="1"/>
        <rFont val="Arial"/>
        <family val="2"/>
      </rPr>
      <t>Diámetro: 4 mm. Longitud: 20 mm. Diseño poliaxial para ajuste multidireccional. Material: titanio grado médico.</t>
    </r>
  </si>
  <si>
    <r>
      <t xml:space="preserve">Tapa de cierre con tornillo de bloqueo para artrodesis cervical posterior. </t>
    </r>
    <r>
      <rPr>
        <sz val="10"/>
        <color theme="1"/>
        <rFont val="Arial"/>
        <family val="2"/>
      </rPr>
      <t>Sistema de cierre para barras y tornillos cervicales. Incluye tornillo de bloqueo. Material: titanio.</t>
    </r>
  </si>
  <si>
    <r>
      <t xml:space="preserve">Barra pre-doblada 3,5 x 50 mm para artrodesis cervical posterior. </t>
    </r>
    <r>
      <rPr>
        <sz val="10"/>
        <color theme="1"/>
        <rFont val="Arial"/>
        <family val="2"/>
      </rPr>
      <t>Diámetro: 3,5 mm. Longitud: 50 mm. Precurvada para adaptación anatómica.
Material: titanio.</t>
    </r>
  </si>
  <si>
    <r>
      <t>Placa occipital 25-35 mm para artrodesis cervical posterior.</t>
    </r>
    <r>
      <rPr>
        <sz val="10"/>
        <color theme="1"/>
        <rFont val="Arial"/>
        <family val="2"/>
      </rPr>
      <t xml:space="preserve"> Dimensiones: 25-35 mm. Diseño anatómico para fijación occipital. Múltiples orificios para tornillos.
Material: titanio.</t>
    </r>
  </si>
  <si>
    <r>
      <rPr>
        <b/>
        <sz val="10"/>
        <color theme="1"/>
        <rFont val="Arial"/>
        <family val="2"/>
      </rPr>
      <t xml:space="preserve">Implante para artrodesis lumbar. </t>
    </r>
    <r>
      <rPr>
        <sz val="10"/>
        <color theme="1"/>
        <rFont val="Arial"/>
        <family val="2"/>
      </rPr>
      <t>Dispositivo para fusión intersomática lumbar, con: Material biocompatible (PEEK o titanio). Diseño que permita relleno con injerto óseo. Superficie rugosa para osteointegración. Marcadores radiopacos para control intraoperatorio.
Dimensiones adaptadas a espacio intersomático lumbar (varias tallas disponibles).</t>
    </r>
  </si>
  <si>
    <r>
      <rPr>
        <b/>
        <sz val="10"/>
        <color theme="1"/>
        <rFont val="Arial"/>
        <family val="2"/>
      </rPr>
      <t>Placa giratoria para columna cervical, tamaño 35x27 mm, altura 10 mm.</t>
    </r>
    <r>
      <rPr>
        <sz val="10"/>
        <color theme="1"/>
        <rFont val="Arial"/>
        <family val="2"/>
      </rPr>
      <t xml:space="preserve"> Dimensiones aproximadas: 35x27 mm, altura 10 mm. Diseño anatómico para fijación cervical. Material: aleación de titanio grado médico. Orificios para tornillos de fijación.</t>
    </r>
  </si>
  <si>
    <r>
      <rPr>
        <b/>
        <sz val="10"/>
        <color theme="1"/>
        <rFont val="Arial"/>
        <family val="2"/>
      </rPr>
      <t xml:space="preserve">Tornillo para artrodesis lumbar, 6,5 x 50 mm. </t>
    </r>
    <r>
      <rPr>
        <sz val="10"/>
        <color theme="1"/>
        <rFont val="Arial"/>
        <family val="2"/>
      </rPr>
      <t>Diámetro: 6,5 mm. Longitud: 50 mm. Autoperforante y autorroscante. Material: titanio grado médico. Compatible con sistemas de fijación poliaxial.</t>
    </r>
  </si>
  <si>
    <r>
      <rPr>
        <b/>
        <sz val="10"/>
        <color theme="1"/>
        <rFont val="Arial"/>
        <family val="2"/>
      </rPr>
      <t>Cabeza poliaxial para artrodesis lumbar.</t>
    </r>
    <r>
      <rPr>
        <sz val="10"/>
        <color theme="1"/>
        <rFont val="Arial"/>
        <family val="2"/>
      </rPr>
      <t xml:space="preserve"> Diseño poliaxial para ajuste multidireccional.
Compatible con tornillos pediculares y barras de fijación. Material: titanio.</t>
    </r>
  </si>
  <si>
    <r>
      <rPr>
        <b/>
        <sz val="10"/>
        <color theme="1"/>
        <rFont val="Arial"/>
        <family val="2"/>
      </rPr>
      <t xml:space="preserve">Caja cervical interfacetaria. </t>
    </r>
    <r>
      <rPr>
        <sz val="10"/>
        <color theme="1"/>
        <rFont val="Arial"/>
        <family val="2"/>
      </rPr>
      <t>Dimensiones aproximadas: 5 x 12 x 6 mm. Material: PEEK o titanio. Superficie rugosa para osteointegración. Marcadores radiopacos.</t>
    </r>
  </si>
  <si>
    <r>
      <rPr>
        <b/>
        <sz val="10"/>
        <color theme="1"/>
        <rFont val="Arial"/>
        <family val="2"/>
      </rPr>
      <t>Tapa de bloqueo para artrodesis lumbar.</t>
    </r>
    <r>
      <rPr>
        <sz val="10"/>
        <color theme="1"/>
        <rFont val="Arial"/>
        <family val="2"/>
      </rPr>
      <t xml:space="preserve"> Sistema de bloqueo para tornillos y barras.
Material: titanio. Compatible con sistemas de fijación lumbar.</t>
    </r>
  </si>
  <si>
    <r>
      <t>No profile locking cover para artrodesis anterior cervical (6-7 mm)</t>
    </r>
    <r>
      <rPr>
        <sz val="10"/>
        <color theme="1"/>
        <rFont val="Arial"/>
        <family val="2"/>
      </rPr>
      <t>. Sistema de bloqueo para implantes cervicales perfil cero. Compatible con cajas intersomáticas y tornillos integrados.
Material biocompatible (titanio o similar).</t>
    </r>
  </si>
  <si>
    <r>
      <t xml:space="preserve">Tornillo ángulo variable 3.5mm, autoperforante, 14mm para artrodesis anterior cervical. </t>
    </r>
    <r>
      <rPr>
        <sz val="10"/>
        <color theme="1"/>
        <rFont val="Arial"/>
        <family val="2"/>
      </rPr>
      <t>Diámetro: 3,5 mm. Longitud: 14 mm. Autoperforante y autorroscante. Ángulo variable para ajuste anatómico. Material: aleación de titanio grado médico.</t>
    </r>
  </si>
  <si>
    <r>
      <t>Conector transversal para barra en artrodesis cervical posterior.</t>
    </r>
    <r>
      <rPr>
        <sz val="10"/>
        <color theme="1"/>
        <rFont val="Arial"/>
        <family val="2"/>
      </rPr>
      <t xml:space="preserve"> Compatible con barras de 3,5 mm. Sistema de fijación segura con tornillos de bloqueo. Material: titanio.</t>
    </r>
  </si>
  <si>
    <r>
      <rPr>
        <b/>
        <sz val="10"/>
        <color theme="1"/>
        <rFont val="Arial"/>
        <family val="2"/>
      </rPr>
      <t>Kit de barra y tapa de 100 mm para montaje rápido en artrodesis lumbar.</t>
    </r>
    <r>
      <rPr>
        <sz val="10"/>
        <color theme="1"/>
        <rFont val="Arial"/>
        <family val="2"/>
      </rPr>
      <t xml:space="preserve"> Barra recta de 100 mm. Tapa de bloqueo incluida. Material: titanio. Compatible con sistemas estándar de fijación lumbar.</t>
    </r>
  </si>
  <si>
    <r>
      <rPr>
        <b/>
        <sz val="10"/>
        <color theme="1"/>
        <rFont val="Arial"/>
        <family val="2"/>
      </rPr>
      <t>Tornillo pedicular poliaxial canulado, doble rosca, cabeza con extensión extra, 6,5 x 54 mm</t>
    </r>
    <r>
      <rPr>
        <sz val="10"/>
        <color theme="1"/>
        <rFont val="Arial"/>
        <family val="2"/>
      </rPr>
      <t>. Diámetro: 6,5 mm. Longitud: 54 mm. Diseño canulado para guía por aguja.
Cabeza poliaxial con extensión extra para montaje MIS. Material: titanio.</t>
    </r>
  </si>
  <si>
    <r>
      <rPr>
        <b/>
        <sz val="10"/>
        <color theme="1"/>
        <rFont val="Arial"/>
        <family val="2"/>
      </rPr>
      <t>Barra recta para columna, 5,5 x 50 mm</t>
    </r>
    <r>
      <rPr>
        <sz val="10"/>
        <color theme="1"/>
        <rFont val="Arial"/>
        <family val="2"/>
      </rPr>
      <t>. Diámetro: 5,5 mm.
Longitud: 50 mm. Material: titanio. Compatible con sistemas de fijación lumbar.</t>
    </r>
  </si>
  <si>
    <r>
      <rPr>
        <b/>
        <sz val="10"/>
        <color theme="1"/>
        <rFont val="Arial"/>
        <family val="2"/>
      </rPr>
      <t>Barra para unir tornillos pediculares en artrodesis lumbar, 50 mm.</t>
    </r>
    <r>
      <rPr>
        <sz val="10"/>
        <color theme="1"/>
        <rFont val="Arial"/>
        <family val="2"/>
      </rPr>
      <t xml:space="preserve"> Longitud: 50 mm.
Diámetro: 5,5 mm. Material: titanio.</t>
    </r>
  </si>
  <si>
    <r>
      <rPr>
        <b/>
        <sz val="10"/>
        <color theme="1"/>
        <rFont val="Arial"/>
        <family val="2"/>
      </rPr>
      <t xml:space="preserve">Barra pre-doblada para columna, 5,5 x 40 mm. </t>
    </r>
    <r>
      <rPr>
        <sz val="10"/>
        <color theme="1"/>
        <rFont val="Arial"/>
        <family val="2"/>
      </rPr>
      <t>Diámetro: 5,5 mm.
Longitud: 40 mm. Precurvada para adaptación anatómica. Material: titanio.</t>
    </r>
  </si>
  <si>
    <r>
      <rPr>
        <b/>
        <sz val="10"/>
        <color theme="1"/>
        <rFont val="Arial"/>
        <family val="2"/>
      </rPr>
      <t>Sistema de cemento vertebral para vertebroplastia dorsolumbar.</t>
    </r>
    <r>
      <rPr>
        <sz val="10"/>
        <color theme="1"/>
        <rFont val="Arial"/>
        <family val="2"/>
      </rPr>
      <t xml:space="preserve"> Cemento óseo radiopaco para vertebroplastia. Incluye jeringas y cánulas para aplicación. Cumplimiento normativa CE y ISO 5833.</t>
    </r>
  </si>
  <si>
    <r>
      <rPr>
        <b/>
        <sz val="10"/>
        <color theme="1"/>
        <rFont val="Arial"/>
        <family val="2"/>
      </rPr>
      <t xml:space="preserve">Trocar punta biselada 11G x 125 mm para vertebroplastia dorsolumbar. </t>
    </r>
    <r>
      <rPr>
        <sz val="10"/>
        <color theme="1"/>
        <rFont val="Arial"/>
        <family val="2"/>
      </rPr>
      <t>Calibre: 11G.
Longitud: 125 mm. Punta biselada para acceso percutáneo. Material: acero inoxidable quirúrgico.</t>
    </r>
  </si>
  <si>
    <r>
      <rPr>
        <b/>
        <sz val="10"/>
        <color theme="1"/>
        <rFont val="Arial"/>
        <family val="2"/>
      </rPr>
      <t xml:space="preserve">Sistema para cifoplastia dorsolumbar, kit bipedicular. </t>
    </r>
    <r>
      <rPr>
        <sz val="10"/>
        <color theme="1"/>
        <rFont val="Arial"/>
        <family val="2"/>
      </rPr>
      <t>Conjunto para restauración de altura vertebral mediante técnica bipedicular. Incluye: cánulas, balones expansores, jeringas para cemento óseo y sistema de inflado con manómetro. Compatible con cemento radiopaco para vertebroplastia. Cumplimiento normativa CE e ISO 5833.</t>
    </r>
  </si>
  <si>
    <r>
      <rPr>
        <b/>
        <sz val="10"/>
        <color theme="1"/>
        <rFont val="Arial"/>
        <family val="2"/>
      </rPr>
      <t xml:space="preserve">Sistema para cifoplastia dorsolumbar, kit unipedicular. </t>
    </r>
    <r>
      <rPr>
        <sz val="10"/>
        <color theme="1"/>
        <rFont val="Arial"/>
        <family val="2"/>
      </rPr>
      <t>Similar al anterior, pero diseñado para acceso unipedicular. Incluye todos los accesorios necesarios para la técnica.</t>
    </r>
  </si>
  <si>
    <r>
      <rPr>
        <b/>
        <sz val="10"/>
        <color theme="1"/>
        <rFont val="Arial"/>
        <family val="2"/>
      </rPr>
      <t xml:space="preserve">Conector transversal extra pequeño para artrodesis. </t>
    </r>
    <r>
      <rPr>
        <sz val="10"/>
        <color theme="1"/>
        <rFont val="Arial"/>
        <family val="2"/>
      </rPr>
      <t>Compatible con barras de 5,0 mm.
Sistema de fijación segura con tornillos de bloqueo. Material: titanio.</t>
    </r>
  </si>
  <si>
    <r>
      <rPr>
        <b/>
        <sz val="10"/>
        <color theme="1"/>
        <rFont val="Arial"/>
        <family val="2"/>
      </rPr>
      <t>Barra dinámica lumbar, 5,0 mm mediana.</t>
    </r>
    <r>
      <rPr>
        <sz val="10"/>
        <color theme="1"/>
        <rFont val="Arial"/>
        <family val="2"/>
      </rPr>
      <t xml:space="preserve"> Diámetro: 5,0 mm. Diseño flexible para permitir movilidad controlada en artrodesis dinámica. Material: aleación de titanio con polímero elástico.</t>
    </r>
  </si>
  <si>
    <r>
      <rPr>
        <b/>
        <sz val="10"/>
        <color theme="1"/>
        <rFont val="Arial"/>
        <family val="2"/>
      </rPr>
      <t>Tornillo sólido poliaxial 6,5 x 45 mm para artrodesis</t>
    </r>
    <r>
      <rPr>
        <sz val="10"/>
        <color theme="1"/>
        <rFont val="Arial"/>
        <family val="2"/>
      </rPr>
      <t>. Diámetro: 6,5 mm. Longitud: 45 mm. Diseño poliaxial para ajuste multidireccional. Material: titanio grado médico.</t>
    </r>
  </si>
  <si>
    <r>
      <rPr>
        <b/>
        <sz val="10"/>
        <color theme="1"/>
        <rFont val="Arial"/>
        <family val="2"/>
      </rPr>
      <t>Tapa de cierre con tornillo de bloqueo para artrodesis.</t>
    </r>
    <r>
      <rPr>
        <sz val="10"/>
        <color theme="1"/>
        <rFont val="Arial"/>
        <family val="2"/>
      </rPr>
      <t xml:space="preserve"> Sistema de cierre para barras y tornillos. Material: titanio.</t>
    </r>
  </si>
  <si>
    <r>
      <rPr>
        <b/>
        <sz val="10"/>
        <color theme="1"/>
        <rFont val="Arial"/>
        <family val="2"/>
      </rPr>
      <t>Tornillo autobloqueante 5,5 x 20 mm para artrodesis vía anterior.</t>
    </r>
    <r>
      <rPr>
        <sz val="10"/>
        <color theme="1"/>
        <rFont val="Arial"/>
        <family val="2"/>
      </rPr>
      <t xml:space="preserve"> Diámetro: 5,5 mm.
Longitud: 20 mm. Sistema autobloqueante integrado. Material: titanio.</t>
    </r>
  </si>
  <si>
    <r>
      <rPr>
        <b/>
        <sz val="10"/>
        <color theme="1"/>
        <rFont val="Arial"/>
        <family val="2"/>
      </rPr>
      <t xml:space="preserve">Tapa de cierre para artrodesis. </t>
    </r>
    <r>
      <rPr>
        <sz val="10"/>
        <color theme="1"/>
        <rFont val="Arial"/>
        <family val="2"/>
      </rPr>
      <t>Compatible con sistemas de fijación anterior. Material: titanio.</t>
    </r>
  </si>
  <si>
    <r>
      <rPr>
        <b/>
        <sz val="10"/>
        <color theme="1"/>
        <rFont val="Arial"/>
        <family val="2"/>
      </rPr>
      <t>Barra antiadherente Gel AH 5 ml.</t>
    </r>
    <r>
      <rPr>
        <sz val="10"/>
        <color theme="1"/>
        <rFont val="Arial"/>
        <family val="2"/>
      </rPr>
      <t xml:space="preserve"> Gel antiadherente para prevención de adherencias postquirúrgicas. Presentación: jeringa de 5 ml. Cumplimiento normativa CE.</t>
    </r>
  </si>
  <si>
    <r>
      <rPr>
        <b/>
        <sz val="10"/>
        <color theme="1"/>
        <rFont val="Arial"/>
        <family val="2"/>
      </rPr>
      <t xml:space="preserve">Implante lumbar tamaño 11 x 27 x 09 mm, 8° (caja intersomática). </t>
    </r>
    <r>
      <rPr>
        <sz val="10"/>
        <color theme="1"/>
        <rFont val="Arial"/>
        <family val="2"/>
      </rPr>
      <t>Dimensiones: 11 x 27 x 09 mm. Ángulo lordótico: 8°. Material: PEEK con marcadores radiopacos. Superficie rugosa para osteointegración.</t>
    </r>
  </si>
  <si>
    <r>
      <rPr>
        <b/>
        <sz val="10"/>
        <color theme="1"/>
        <rFont val="Arial"/>
        <family val="2"/>
      </rPr>
      <t>Parche reparación dural 8 cm x 12 cm.</t>
    </r>
    <r>
      <rPr>
        <sz val="10"/>
        <color theme="1"/>
        <rFont val="Arial"/>
        <family val="2"/>
      </rPr>
      <t xml:space="preserve"> Material biocompatible para reparación de duramadre.
Tamaño: 8 x 12 cm. Cumplimiento normativa CE e ISO 10993.</t>
    </r>
  </si>
  <si>
    <r>
      <rPr>
        <b/>
        <sz val="10"/>
        <color theme="1"/>
        <rFont val="Arial"/>
        <family val="2"/>
      </rPr>
      <t xml:space="preserve">Tornillo rescate mediano para artrodesis dorsolumbar. </t>
    </r>
    <r>
      <rPr>
        <sz val="10"/>
        <color theme="1"/>
        <rFont val="Arial"/>
        <family val="2"/>
      </rPr>
      <t>Diseño para sustitución en caso de fallo de tornillo original. Material: titanio. Dimensiones adaptadas a sistemas estándar.</t>
    </r>
  </si>
  <si>
    <r>
      <rPr>
        <b/>
        <sz val="10"/>
        <color theme="1"/>
        <rFont val="Arial"/>
        <family val="2"/>
      </rPr>
      <t xml:space="preserve">Tornillo fusión para articulación sacroilíaca y fracturas, 10 mm x 45 mm. </t>
    </r>
    <r>
      <rPr>
        <sz val="10"/>
        <color theme="1"/>
        <rFont val="Arial"/>
        <family val="2"/>
      </rPr>
      <t>Diámetro: 10 mm.
Longitud: 45 mm. Diseño para fijación sacroilíaca. Material: titanio.</t>
    </r>
  </si>
  <si>
    <r>
      <rPr>
        <b/>
        <sz val="10"/>
        <color theme="1"/>
        <rFont val="Arial"/>
        <family val="2"/>
      </rPr>
      <t xml:space="preserve">Implante para articulación sacroilíaca y fracturas, 7 mm x 40 mm. </t>
    </r>
    <r>
      <rPr>
        <sz val="10"/>
        <color theme="1"/>
        <rFont val="Arial"/>
        <family val="2"/>
      </rPr>
      <t>Diámetro: 7 mm.
Longitud: 40 mm. Material: titanio. Superficie rugosa para osteointegración.</t>
    </r>
  </si>
  <si>
    <r>
      <rPr>
        <b/>
        <sz val="10"/>
        <color theme="1"/>
        <rFont val="Arial"/>
        <family val="2"/>
      </rPr>
      <t>Boca canulada 7 mm para articulación sacroilíaca y fracturas.</t>
    </r>
    <r>
      <rPr>
        <sz val="10"/>
        <color theme="1"/>
        <rFont val="Arial"/>
        <family val="2"/>
      </rPr>
      <t xml:space="preserve"> Diámetro interno: 7 mm.
Compatible con tornillos e implantes sacroilíacos. Material: acero inoxidable quirúrgico.</t>
    </r>
  </si>
  <si>
    <r>
      <rPr>
        <b/>
        <sz val="10"/>
        <color theme="1"/>
        <rFont val="Arial"/>
        <family val="2"/>
      </rPr>
      <t xml:space="preserve">Pin guía 3,2 mm para articulación sacroilíaca y fracturas. </t>
    </r>
    <r>
      <rPr>
        <sz val="10"/>
        <color theme="1"/>
        <rFont val="Arial"/>
        <family val="2"/>
      </rPr>
      <t>Diámetro: 3,2 mm.
Material: acero inoxidable quirúrgico. Compatible con sistemas de fijación sacroilíaca.</t>
    </r>
  </si>
  <si>
    <r>
      <rPr>
        <b/>
        <sz val="10"/>
        <color theme="1"/>
        <rFont val="Arial"/>
        <family val="2"/>
      </rPr>
      <t xml:space="preserve">Alquiler separador para cirugía lumbar. </t>
    </r>
    <r>
      <rPr>
        <sz val="10"/>
        <color theme="1"/>
        <rFont val="Arial"/>
        <family val="2"/>
      </rPr>
      <t>Sistema de separación y exposición para cirugía mínimamente invasiva de columna. Debe incluir: Brazos articulados con fijación estable a mesa quirúrgica. Retractores intercambiables para tejidos blandos y musculatura paravertebral.
Material radiotransparente para permitir control fluoroscópico. Compatible con procedimientos de artrodesis y descompresión lumbar. Cumplimiento normativa CE para instrumental quirúrgico.</t>
    </r>
  </si>
  <si>
    <r>
      <rPr>
        <b/>
        <sz val="10"/>
        <color theme="1"/>
        <rFont val="Arial"/>
        <family val="2"/>
      </rPr>
      <t xml:space="preserve">Espaciador intralaminar de 10 mm. </t>
    </r>
    <r>
      <rPr>
        <sz val="10"/>
        <color theme="1"/>
        <rFont val="Arial"/>
        <family val="2"/>
      </rPr>
      <t>Dispositivo implantable para estabilización dinámica lumbar.
Características mínimas: Dimensión: 10 mm (altura). Material biocompatible (polímero elástico y/o titanio). Diseño anatómico para colocación entre láminas vertebrales. Superficie texturizada para evitar migración. Cumplimiento normativa CE e ISO 10993 (biocompatibilidad).</t>
    </r>
  </si>
  <si>
    <r>
      <rPr>
        <b/>
        <sz val="10"/>
        <color theme="1"/>
        <rFont val="Arial"/>
        <family val="2"/>
      </rPr>
      <t>Esponja impregnada con antibiótico (gentamicina)</t>
    </r>
    <r>
      <rPr>
        <sz val="10"/>
        <color theme="1"/>
        <rFont val="Arial"/>
        <family val="2"/>
      </rPr>
      <t>, para uso en cirugía como implante local para prevención y tratamiento de infecciones. Dimensiones aproximadas: 10 cm x 10 cm x 1 cm. Presentación estéril, lista para uso intraoperatorio.</t>
    </r>
  </si>
  <si>
    <r>
      <rPr>
        <b/>
        <sz val="10"/>
        <color theme="1"/>
        <rFont val="Arial"/>
        <family val="2"/>
      </rPr>
      <t xml:space="preserve">Pasta 0,5 cc para sustituto óseo en artrodesis dorsolumbar. </t>
    </r>
    <r>
      <rPr>
        <sz val="10"/>
        <color theme="1"/>
        <rFont val="Arial"/>
        <family val="2"/>
      </rPr>
      <t>Sustituto óseo sintético en presentación de pasta. Volumen: 0,5 cc. Composición: material osteoconductor (vidrio bioactivo, fosfato cálcico o similar). Indicado para relleno de defectos óseos en artrodesis dorsolumbar.
Biocompatible, reabsorbible y con marcado CE.</t>
    </r>
  </si>
  <si>
    <r>
      <rPr>
        <b/>
        <sz val="10"/>
        <color theme="1"/>
        <rFont val="Arial"/>
        <family val="2"/>
      </rPr>
      <t xml:space="preserve">Pasta 1,0 cc para sustituto óseo en artrodesis dorsolumbar. </t>
    </r>
    <r>
      <rPr>
        <sz val="10"/>
        <color theme="1"/>
        <rFont val="Arial"/>
        <family val="2"/>
      </rPr>
      <t>Sustituto óseo sintético en presentación de pasta. Volumen: 1,0 cc. Composición: material osteoconductor (vidrio bioactivo, fosfato cálcico o similar). Indicado para relleno de defectos óseos en artrodesis dorsolumbar.
Biocompatible, reabsorbible y con marcado CE.</t>
    </r>
  </si>
  <si>
    <r>
      <rPr>
        <b/>
        <sz val="10"/>
        <color theme="1"/>
        <rFont val="Arial"/>
        <family val="2"/>
      </rPr>
      <t xml:space="preserve">Pasta 2,5 cc para sustituto óseo en artrodesis dorsolumbar. </t>
    </r>
    <r>
      <rPr>
        <sz val="10"/>
        <color theme="1"/>
        <rFont val="Arial"/>
        <family val="2"/>
      </rPr>
      <t>Sustituto óseo sintético en presentación de pasta. Volumen: 2,5 cc. Composición: material osteoconductor (vidrio bioactivo, fosfato cálcico o similar). Indicado para relleno de defectos óseos en artrodesis dorsolumbar.
Biocompatible, reabsorbible y con marcado CE.</t>
    </r>
  </si>
  <si>
    <r>
      <rPr>
        <b/>
        <sz val="10"/>
        <color theme="1"/>
        <rFont val="Arial"/>
        <family val="2"/>
      </rPr>
      <t xml:space="preserve">Jeringa 5 cc para sustituto óseo en artrodesis dorsolumbar. </t>
    </r>
    <r>
      <rPr>
        <sz val="10"/>
        <color theme="1"/>
        <rFont val="Arial"/>
        <family val="2"/>
      </rPr>
      <t>Sustituto óseo sintético en presentación prellenada en jeringa. Volumen: 5 cc. Composición: material osteoconductor y/o osteoinductor (fosfato cálcico, matriz colágena, proteínas morfogenéticas opcionales). Listo para aplicación directa en el sitio quirúrgico. Cumplimiento normativa CE e ISO 10993.</t>
    </r>
  </si>
  <si>
    <r>
      <rPr>
        <b/>
        <sz val="10"/>
        <color theme="1"/>
        <rFont val="Arial"/>
        <family val="2"/>
      </rPr>
      <t xml:space="preserve">Jeringa 5 cc para sustituto óseo en artrodesis dorsolumbar (formulación alternativa). </t>
    </r>
    <r>
      <rPr>
        <sz val="10"/>
        <color theme="1"/>
        <rFont val="Arial"/>
        <family val="2"/>
      </rPr>
      <t>Sustituto óseo sintético en presentación prellenada en jeringa estéril. Volumen: 5 cc. Composición: material osteoconductor y/o osteoinductor, con formulación alternativa que puede incluir: Vidrio bioactivo para estimular la formación ósea. Polímero reabsorbible para mantener la cohesión y facilitar la aplicación. Biocompatible y reabsorbible. Capacidad para integrarse con tejido óseo y favorecer la regeneración. Listo para aplicación directa en el sitio quirúrgico. Cumplimiento de normativa CE e ISO 10993 (biocompatibilidad). Indicado para relleno de defectos óseos en artrodesis dorsolumbar.</t>
    </r>
  </si>
  <si>
    <r>
      <rPr>
        <b/>
        <sz val="10"/>
        <color theme="1"/>
        <rFont val="Arial"/>
        <family val="2"/>
      </rPr>
      <t xml:space="preserve">Sistema estéril para radiofrecuencia intradiscal lumbar. </t>
    </r>
    <r>
      <rPr>
        <sz val="10"/>
        <color theme="1"/>
        <rFont val="Arial"/>
        <family val="2"/>
      </rPr>
      <t>Conjunto completo para tratamiento intradiscal mediante radiofrecuencia. Incluye: Generador de energía compatible con electrodos intradiscales. Agujas y cánulas para acceso percutáneo. Electrodos activos para aplicación de radiofrecuencia. Características mínimas: Capacidad para alcanzar temperaturas controladas (40 °C a 90 °C). Monitorización de parámetros en tiempo real (temperatura, tiempo, potencia).
Cumplimiento normativa CE y estándares IEC para dispositivos médicos.</t>
    </r>
  </si>
  <si>
    <r>
      <rPr>
        <b/>
        <sz val="10"/>
        <color theme="1"/>
        <rFont val="Arial"/>
        <family val="2"/>
      </rPr>
      <t xml:space="preserve">Aguja espinal de calibre 16, longitud 8" para radiofrecuencia intradiscal lumbar. </t>
    </r>
    <r>
      <rPr>
        <sz val="10"/>
        <color theme="1"/>
        <rFont val="Arial"/>
        <family val="2"/>
      </rPr>
      <t>Calibre: 16 G. Longitud: 8 pulgadas (aprox. 200 mm). Punta biselada para acceso preciso. Material: acero inoxidable quirúrgico. Compatible con electrodos y generadores de radiofrecuencia intradiscal.</t>
    </r>
  </si>
  <si>
    <r>
      <rPr>
        <b/>
        <sz val="10"/>
        <color theme="1"/>
        <rFont val="Arial"/>
        <family val="2"/>
      </rPr>
      <t>Plastia craneal a medida.</t>
    </r>
    <r>
      <rPr>
        <sz val="10"/>
        <color theme="1"/>
        <rFont val="Arial"/>
        <family val="2"/>
      </rPr>
      <t xml:space="preserve"> Prótesis personalizada para reconstrucción craneal. Fabricada según imagen diagnóstica del paciente (TC o RMN). Material: titanio o polímero biocompatible. Cumplimiento normativa CE e ISO 10993. </t>
    </r>
    <r>
      <rPr>
        <b/>
        <sz val="14"/>
        <color theme="1"/>
        <rFont val="Arial"/>
        <family val="2"/>
      </rPr>
      <t xml:space="preserve">* </t>
    </r>
  </si>
  <si>
    <r>
      <rPr>
        <b/>
        <sz val="10"/>
        <color theme="1"/>
        <rFont val="Arial"/>
        <family val="2"/>
      </rPr>
      <t>Mallas de titanio para corporectomía, 18 x 72 mm.</t>
    </r>
    <r>
      <rPr>
        <sz val="10"/>
        <color theme="1"/>
        <rFont val="Arial"/>
        <family val="2"/>
      </rPr>
      <t xml:space="preserve"> Dimensiones: 18 x 72 mm.
Material: titanio grado médico. Diseño anatómico para soporte estructural en corporectomía.</t>
    </r>
  </si>
  <si>
    <r>
      <rPr>
        <b/>
        <sz val="10"/>
        <color theme="1"/>
        <rFont val="Arial"/>
        <family val="2"/>
      </rPr>
      <t xml:space="preserve">Miniplaca recta 4 agujeros mediana con puente para cirugía craneal. </t>
    </r>
    <r>
      <rPr>
        <sz val="10"/>
        <color theme="1"/>
        <rFont val="Arial"/>
        <family val="2"/>
      </rPr>
      <t>Placa recta con 4 orificios y puente central. Material: titanio. Compatible con tornillos de 1,5 mm.</t>
    </r>
  </si>
  <si>
    <r>
      <rPr>
        <b/>
        <sz val="10"/>
        <color theme="1"/>
        <rFont val="Arial"/>
        <family val="2"/>
      </rPr>
      <t xml:space="preserve">Miniplaca recta 6 agujeros mediana con puente para cirugía craneal. </t>
    </r>
    <r>
      <rPr>
        <sz val="10"/>
        <color theme="1"/>
        <rFont val="Arial"/>
        <family val="2"/>
      </rPr>
      <t>Placa recta con 4 orificios y puente central. Material: titanio. Compatible con tornillos de 1,5 mm.</t>
    </r>
  </si>
  <si>
    <r>
      <rPr>
        <b/>
        <sz val="10"/>
        <color theme="1"/>
        <rFont val="Arial"/>
        <family val="2"/>
      </rPr>
      <t xml:space="preserve">Miniplaca recta 8 agujeros mediana con puente para cirugía craneal. </t>
    </r>
    <r>
      <rPr>
        <sz val="10"/>
        <color theme="1"/>
        <rFont val="Arial"/>
        <family val="2"/>
      </rPr>
      <t>Placa recta con 4 orificios y puente central. Material: titanio. Compatible con tornillos de 1,5 mm.</t>
    </r>
  </si>
  <si>
    <r>
      <rPr>
        <b/>
        <sz val="10"/>
        <color theme="1"/>
        <rFont val="Arial"/>
        <family val="2"/>
      </rPr>
      <t xml:space="preserve">Tornillo autoperforante HT 1,5 x 4 mm para cirugía craneal. </t>
    </r>
    <r>
      <rPr>
        <sz val="10"/>
        <color theme="1"/>
        <rFont val="Arial"/>
        <family val="2"/>
      </rPr>
      <t>Diámetro: 1,5 mm.
Longitud: 4 mm. Autoperforante y autorroscante. Material: titanio.</t>
    </r>
  </si>
  <si>
    <r>
      <rPr>
        <b/>
        <sz val="10"/>
        <color theme="1"/>
        <rFont val="Arial"/>
        <family val="2"/>
      </rPr>
      <t xml:space="preserve">Set estéril con 3 placas y 6 tornillos para cirugía craneal. </t>
    </r>
    <r>
      <rPr>
        <sz val="10"/>
        <color theme="1"/>
        <rFont val="Arial"/>
        <family val="2"/>
      </rPr>
      <t>Incluye: 3 miniplacas rectas, 6 tornillos autoperforantes. Material: titanio. Presentación estéril para uso inmediato.</t>
    </r>
  </si>
  <si>
    <r>
      <t xml:space="preserve">Prótesis de disco cervical para atroplastia cervical. </t>
    </r>
    <r>
      <rPr>
        <sz val="10"/>
        <color theme="1"/>
        <rFont val="Arial"/>
        <family val="2"/>
      </rPr>
      <t>Dispositivo implantable para sustitución del disco intervertebral cervical, con las siguientes características mínimas: Diseño que permita movimiento fisiológico (flexión, extensión, rotación). Material biocompatible (aleación metálica tipo titanio y polímero de alta resistencia). Superficies con tratamiento para favorecer osteointegración.
Disponibilidad en varias tallas (mínimo 4 tamaños) para adaptación anatómica. Cumplimiento de normativa CE y ISO 10993 (biocompatibilidad).</t>
    </r>
  </si>
  <si>
    <r>
      <rPr>
        <b/>
        <sz val="10"/>
        <color theme="1"/>
        <rFont val="Arial"/>
        <family val="2"/>
      </rPr>
      <t>Generador de radiofrecuencia para rizolisis refrigerada</t>
    </r>
    <r>
      <rPr>
        <sz val="10"/>
        <color theme="1"/>
        <rFont val="Arial"/>
        <family val="2"/>
      </rPr>
      <t>. Equipo médico para tratamiento de dolor mediante ablación por radiofrecuencia, con las siguientes características mínimas: Capaz de realizar rizólisis con control de temperatura y refrigeración activa. Rango de temperatura ajustable (40 °C a 90 °C). Modo de estimulación sensitiva y motora para localización precisa.
Pantalla digital para monitorización de parámetros (temperatura, tiempo, potencia).
Compatible con cánulas y electrodos desechables para procedimientos percutáneos.
Cumplimiento de normativa CE y estándares IEC para dispositivos médicos.</t>
    </r>
  </si>
  <si>
    <r>
      <rPr>
        <b/>
        <sz val="10"/>
        <color theme="1"/>
        <rFont val="Arial"/>
        <family val="2"/>
      </rPr>
      <t>Medias neumáticas para compresión intermitente.</t>
    </r>
    <r>
      <rPr>
        <sz val="10"/>
        <color theme="1"/>
        <rFont val="Arial"/>
        <family val="2"/>
      </rPr>
      <t xml:space="preserve"> Dispositivo para compresión secuencial o intermitente en extremidades inferiores, compuesto por: Manguitos neumáticos con cámaras segmentadas para compresión progresiva. Sistema generador de presión con ciclos programables (inflado/desinflado). Regulación de presión (mínimo 30-60 mmHg) y tiempo de ciclo.
Alarmas visuales y sonoras para fallo de presión o desconexión. Material resistente, hipoalergénico y fácil limpieza. Compatible con uso hospitalario prolongado y marcado CE.</t>
    </r>
  </si>
  <si>
    <r>
      <rPr>
        <b/>
        <sz val="10"/>
        <color theme="1"/>
        <rFont val="Arial"/>
        <family val="2"/>
      </rPr>
      <t>Medias elásticas para compresión postoperatoria.</t>
    </r>
    <r>
      <rPr>
        <sz val="10"/>
        <color theme="1"/>
        <rFont val="Arial"/>
        <family val="2"/>
      </rPr>
      <t xml:space="preserve"> Prenda textil de compresión graduada para extremidades inferiores, fabricadas en material elástico hipoalergénico y transpirable. Características mínimas: Compresión decreciente desde el tobillo hacia el muslo. Disponibilidad en varias tallas (S, M, L, XL) para ajuste anatómico. Costuras planas para evitar lesiones por presión. Compatibles con lavado y esterilización según normativa hospitalaria. Cumplimiento de normativa UNE-EN ISO 13485 y marcado CE.</t>
    </r>
  </si>
  <si>
    <t>ANEXO I - PROPOSICIÓN ECONÓMICA.
SUMINISTRO DE MATERIAL DE NEUROCIRUGÍA Y MATERIAL AUXILIAR DE CIRUGÍA PARA MUTUA INTERCOMARCAL, MUTUA COLABORADORA CON LA SEGURIDAD SOCIAL Nº 39.
Lote 1: Material de osteosíntesis y compresión postoperatoria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</si>
  <si>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</si>
  <si>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</si>
  <si>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</si>
  <si>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</si>
  <si>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</si>
  <si>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ECONÓMICA.
SUMINISTRO DE MATERIAL DE NEUROCIRUGÍA Y MATERIAL AUXILIAR DE CIRUGÍA PARA MUTUA INTERCOMARCAL, MUTUA COLABORADORA CON LA SEGURIDAD SOCIAL Nº 39.
Lote 2: Sistemas de alta tecnología de navegación quirúrgica</t>
  </si>
  <si>
    <t>ANEXO I - PROPOSICIÓN ECONÓMICA.
SUMINISTRO DE MATERIAL DE NEUROCIRUGÍA Y MATERIAL AUXILIAR DE CIRUGÍA PARA MUTUA INTERCOMARCAL, MUTUA COLABORADORA CON LA SEGURIDAD SOCIAL Nº 39.
Lote 3: Prótesis y osteosíntesis cervical, osteosíntesis lumbar, osteosíntesis dinámica lumbar, antibióticos intraoperatorios, osteoconductores, osteoinductores, sistemas percutáneos y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</si>
</sst>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3F3F3F"/>
      <name val="Arial"/>
      <family val="2"/>
    </font>
    <font>
      <sz val="10"/>
      <color rgb="FF000000"/>
      <name val="Arial"/>
      <family val="2"/>
    </font>
    <font>
      <b/>
      <sz val="11"/>
      <color rgb="FF12804A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0" fontId="12" fillId="7" borderId="18" applyNumberFormat="0" applyAlignment="0" applyProtection="0"/>
  </cellStyleXfs>
  <cellXfs count="73">
    <xf numFmtId="0" fontId="0" fillId="0" borderId="0" xfId="0"/>
    <xf numFmtId="8" fontId="5" fillId="3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8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8" fontId="3" fillId="0" borderId="3" xfId="0" applyNumberFormat="1" applyFont="1" applyBorder="1" applyAlignment="1">
      <alignment horizontal="right" vertical="center"/>
    </xf>
    <xf numFmtId="8" fontId="3" fillId="0" borderId="8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5" fillId="0" borderId="15" xfId="0" applyFont="1" applyBorder="1" applyAlignment="1">
      <alignment horizontal="right" vertical="center"/>
    </xf>
    <xf numFmtId="8" fontId="5" fillId="0" borderId="1" xfId="0" applyNumberFormat="1" applyFont="1" applyBorder="1" applyAlignment="1">
      <alignment vertical="center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16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5" borderId="4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8" fontId="3" fillId="0" borderId="1" xfId="0" applyNumberFormat="1" applyFont="1" applyBorder="1" applyAlignment="1">
      <alignment horizontal="right" vertical="center"/>
    </xf>
    <xf numFmtId="0" fontId="9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0" fillId="0" borderId="28" xfId="0" applyBorder="1"/>
    <xf numFmtId="8" fontId="16" fillId="3" borderId="1" xfId="0" applyNumberFormat="1" applyFont="1" applyFill="1" applyBorder="1" applyAlignment="1">
      <alignment horizontal="center" vertical="center" wrapText="1"/>
    </xf>
    <xf numFmtId="44" fontId="17" fillId="0" borderId="1" xfId="1" applyFont="1" applyBorder="1" applyAlignment="1" applyProtection="1">
      <alignment horizontal="right" vertical="center"/>
    </xf>
    <xf numFmtId="0" fontId="18" fillId="8" borderId="28" xfId="0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left" vertical="center" wrapText="1"/>
    </xf>
    <xf numFmtId="0" fontId="0" fillId="0" borderId="0" xfId="0" applyBorder="1"/>
    <xf numFmtId="0" fontId="15" fillId="7" borderId="18" xfId="2" applyFont="1" applyBorder="1" applyAlignment="1" applyProtection="1">
      <alignment horizontal="center" vertical="center" wrapText="1"/>
    </xf>
    <xf numFmtId="0" fontId="15" fillId="7" borderId="18" xfId="2" applyFont="1" applyBorder="1" applyAlignment="1" applyProtection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168" fontId="19" fillId="0" borderId="1" xfId="0" applyNumberFormat="1" applyFont="1" applyBorder="1" applyAlignment="1">
      <alignment horizontal="right" vertical="center"/>
    </xf>
    <xf numFmtId="0" fontId="14" fillId="0" borderId="27" xfId="0" applyFont="1" applyBorder="1"/>
    <xf numFmtId="0" fontId="14" fillId="0" borderId="28" xfId="0" applyFont="1" applyBorder="1"/>
    <xf numFmtId="0" fontId="0" fillId="0" borderId="19" xfId="0" applyBorder="1"/>
    <xf numFmtId="0" fontId="14" fillId="0" borderId="19" xfId="0" applyFont="1" applyBorder="1"/>
    <xf numFmtId="0" fontId="14" fillId="0" borderId="20" xfId="0" applyFont="1" applyBorder="1"/>
    <xf numFmtId="0" fontId="6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Border="1" applyAlignment="1">
      <alignment horizontal="left" vertical="center" wrapText="1"/>
    </xf>
    <xf numFmtId="8" fontId="5" fillId="0" borderId="1" xfId="0" applyNumberFormat="1" applyFont="1" applyFill="1" applyBorder="1" applyAlignment="1">
      <alignment horizontal="right" vertical="center"/>
    </xf>
    <xf numFmtId="44" fontId="3" fillId="0" borderId="1" xfId="0" applyNumberFormat="1" applyFont="1" applyBorder="1" applyAlignment="1">
      <alignment horizontal="right" vertical="center"/>
    </xf>
    <xf numFmtId="0" fontId="2" fillId="0" borderId="0" xfId="0" applyFont="1" applyBorder="1"/>
    <xf numFmtId="0" fontId="1" fillId="0" borderId="0" xfId="0" applyFont="1" applyBorder="1" applyAlignment="1">
      <alignment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9" defaultPivotStyle="PivotStyleLight16"/>
  <colors>
    <mruColors>
      <color rgb="FFDDDDDD"/>
      <color rgb="FF7CD25A"/>
      <color rgb="FF6BCC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AD8A9-CBD3-44A7-9CB8-F8919543FB58}">
  <dimension ref="A1:G24"/>
  <sheetViews>
    <sheetView workbookViewId="0">
      <selection activeCell="D23" sqref="D23"/>
    </sheetView>
  </sheetViews>
  <sheetFormatPr baseColWidth="10" defaultColWidth="10.7109375" defaultRowHeight="15"/>
  <cols>
    <col min="1" max="1" width="82.7109375" customWidth="1"/>
    <col min="2" max="2" width="11.28515625" customWidth="1"/>
    <col min="3" max="3" width="6.42578125" customWidth="1"/>
    <col min="4" max="4" width="13.28515625" customWidth="1"/>
    <col min="5" max="5" width="10.7109375" customWidth="1"/>
  </cols>
  <sheetData>
    <row r="1" spans="1:7" ht="102.75" customHeight="1">
      <c r="A1" s="42" t="s">
        <v>84</v>
      </c>
      <c r="B1" s="43"/>
      <c r="C1" s="43"/>
      <c r="D1" s="43"/>
      <c r="E1" s="43"/>
      <c r="F1" s="44"/>
    </row>
    <row r="2" spans="1:7" ht="184.5" customHeight="1" thickBot="1">
      <c r="A2" s="45" t="s">
        <v>85</v>
      </c>
      <c r="B2" s="52"/>
      <c r="C2" s="52"/>
      <c r="D2" s="52"/>
      <c r="E2" s="52"/>
      <c r="F2" s="46"/>
      <c r="G2" s="47"/>
    </row>
    <row r="3" spans="1:7" ht="25.15" customHeight="1" thickBot="1">
      <c r="A3" s="29" t="s">
        <v>10</v>
      </c>
      <c r="B3" s="30"/>
      <c r="C3" s="30"/>
      <c r="D3" s="31"/>
      <c r="E3" s="53"/>
      <c r="F3" s="48"/>
    </row>
    <row r="4" spans="1:7" ht="24.6" customHeight="1">
      <c r="A4" s="32" t="s">
        <v>20</v>
      </c>
      <c r="B4" s="33"/>
      <c r="C4" s="33"/>
      <c r="D4" s="34"/>
      <c r="E4" s="53"/>
      <c r="F4" s="48"/>
    </row>
    <row r="5" spans="1:7" ht="25.5" customHeight="1">
      <c r="A5" s="2" t="s">
        <v>1</v>
      </c>
      <c r="B5" s="2" t="s">
        <v>2</v>
      </c>
      <c r="C5" s="2" t="s">
        <v>3</v>
      </c>
      <c r="D5" s="54" t="s">
        <v>86</v>
      </c>
      <c r="E5" s="55" t="s">
        <v>4</v>
      </c>
      <c r="F5" s="48"/>
    </row>
    <row r="6" spans="1:7" ht="78" customHeight="1">
      <c r="A6" s="13" t="s">
        <v>83</v>
      </c>
      <c r="B6" s="1">
        <v>70</v>
      </c>
      <c r="C6" s="4">
        <v>60</v>
      </c>
      <c r="D6" s="49"/>
      <c r="E6" s="50">
        <f>+D6*C6</f>
        <v>0</v>
      </c>
      <c r="F6" s="51" t="str">
        <f>IF(D6&gt;B6,"ERROR TARIFA","")</f>
        <v/>
      </c>
    </row>
    <row r="7" spans="1:7" ht="79.5" customHeight="1">
      <c r="A7" s="13" t="s">
        <v>82</v>
      </c>
      <c r="B7" s="1">
        <v>195</v>
      </c>
      <c r="C7" s="4">
        <v>50</v>
      </c>
      <c r="D7" s="49"/>
      <c r="E7" s="50">
        <f>+D7*C7</f>
        <v>0</v>
      </c>
      <c r="F7" s="51" t="str">
        <f>IF(D7&gt;B7,"ERROR TARIFA","")</f>
        <v/>
      </c>
    </row>
    <row r="8" spans="1:7" ht="16.899999999999999" customHeight="1">
      <c r="A8" s="26" t="s">
        <v>12</v>
      </c>
      <c r="B8" s="26"/>
      <c r="C8" s="26"/>
      <c r="D8" s="38">
        <f>SUM(D5:D7)</f>
        <v>0</v>
      </c>
      <c r="E8" s="38">
        <f>SUM(E5:E7)</f>
        <v>0</v>
      </c>
      <c r="F8" s="48"/>
    </row>
    <row r="9" spans="1:7" ht="22.15" customHeight="1">
      <c r="A9" s="36" t="s">
        <v>0</v>
      </c>
      <c r="B9" s="36"/>
      <c r="C9" s="36"/>
      <c r="D9" s="36"/>
      <c r="F9" s="48"/>
    </row>
    <row r="10" spans="1:7" ht="24.75" customHeight="1">
      <c r="A10" s="8" t="s">
        <v>1</v>
      </c>
      <c r="B10" s="2" t="s">
        <v>2</v>
      </c>
      <c r="C10" s="2" t="s">
        <v>3</v>
      </c>
      <c r="D10" s="54" t="s">
        <v>86</v>
      </c>
      <c r="E10" s="55" t="s">
        <v>4</v>
      </c>
      <c r="F10" s="48"/>
    </row>
    <row r="11" spans="1:7" ht="66.75" customHeight="1">
      <c r="A11" s="16" t="s">
        <v>21</v>
      </c>
      <c r="B11" s="1">
        <v>1810</v>
      </c>
      <c r="C11" s="4">
        <v>6</v>
      </c>
      <c r="D11" s="49"/>
      <c r="E11" s="50">
        <f>+D11*C11</f>
        <v>0</v>
      </c>
      <c r="F11" s="51" t="str">
        <f>IF(D11&gt;B11,"ERROR TARIFA","")</f>
        <v/>
      </c>
    </row>
    <row r="12" spans="1:7" ht="66.75" customHeight="1">
      <c r="A12" s="16" t="s">
        <v>22</v>
      </c>
      <c r="B12" s="1">
        <v>1235</v>
      </c>
      <c r="C12" s="4">
        <v>20</v>
      </c>
      <c r="D12" s="49"/>
      <c r="E12" s="50">
        <f t="shared" ref="E12:E13" si="0">+D12*C12</f>
        <v>0</v>
      </c>
      <c r="F12" s="51" t="str">
        <f t="shared" ref="F12:F13" si="1">IF(D12&gt;B12,"ERROR TARIFA","")</f>
        <v/>
      </c>
    </row>
    <row r="13" spans="1:7" ht="93" customHeight="1">
      <c r="A13" s="13" t="s">
        <v>23</v>
      </c>
      <c r="B13" s="1">
        <v>1950</v>
      </c>
      <c r="C13" s="4">
        <v>38</v>
      </c>
      <c r="D13" s="49"/>
      <c r="E13" s="50">
        <f t="shared" si="0"/>
        <v>0</v>
      </c>
      <c r="F13" s="51" t="str">
        <f t="shared" si="1"/>
        <v/>
      </c>
    </row>
    <row r="14" spans="1:7" ht="16.899999999999999" customHeight="1">
      <c r="A14" s="26" t="s">
        <v>12</v>
      </c>
      <c r="B14" s="26"/>
      <c r="C14" s="26"/>
      <c r="D14" s="38">
        <f>SUM(D11:D13)</f>
        <v>0</v>
      </c>
      <c r="E14" s="38">
        <f>SUM(E11:E13)</f>
        <v>0</v>
      </c>
      <c r="F14" s="48"/>
    </row>
    <row r="15" spans="1:7" ht="16.899999999999999" customHeight="1">
      <c r="A15" s="26" t="s">
        <v>15</v>
      </c>
      <c r="B15" s="26"/>
      <c r="C15" s="26"/>
      <c r="D15" s="38">
        <f>D8+D14</f>
        <v>0</v>
      </c>
      <c r="E15" s="38">
        <f>E8+E14</f>
        <v>0</v>
      </c>
      <c r="F15" s="48"/>
    </row>
    <row r="16" spans="1:7">
      <c r="A16" s="64"/>
      <c r="B16" s="53"/>
      <c r="C16" s="53"/>
      <c r="D16" s="53"/>
      <c r="E16" s="53"/>
      <c r="F16" s="48"/>
    </row>
    <row r="17" spans="1:6">
      <c r="A17" s="53"/>
      <c r="B17" s="53"/>
      <c r="C17" s="53"/>
      <c r="D17" s="53"/>
      <c r="E17" s="53"/>
      <c r="F17" s="48"/>
    </row>
    <row r="18" spans="1:6">
      <c r="A18" s="56" t="s">
        <v>87</v>
      </c>
      <c r="B18" s="57"/>
      <c r="C18" s="65"/>
      <c r="D18" s="66"/>
      <c r="E18" s="58">
        <f>E15</f>
        <v>0</v>
      </c>
      <c r="F18" s="48"/>
    </row>
    <row r="19" spans="1:6">
      <c r="A19" s="53"/>
      <c r="B19" s="53"/>
      <c r="C19" s="53"/>
      <c r="D19" s="53"/>
      <c r="E19" s="53"/>
      <c r="F19" s="48"/>
    </row>
    <row r="20" spans="1:6" ht="47.25" customHeight="1">
      <c r="A20" s="52" t="s">
        <v>88</v>
      </c>
      <c r="B20" s="52"/>
      <c r="C20" s="52"/>
      <c r="D20" s="52"/>
      <c r="E20" s="52"/>
      <c r="F20" s="46"/>
    </row>
    <row r="21" spans="1:6">
      <c r="A21" s="59"/>
      <c r="B21" s="67"/>
      <c r="C21" s="68"/>
      <c r="D21" s="67"/>
      <c r="E21" s="67"/>
      <c r="F21" s="60"/>
    </row>
    <row r="22" spans="1:6">
      <c r="A22" s="53" t="s">
        <v>89</v>
      </c>
      <c r="B22" s="53"/>
      <c r="C22" s="53"/>
      <c r="D22" s="53"/>
      <c r="E22" s="67"/>
      <c r="F22" s="60"/>
    </row>
    <row r="23" spans="1:6">
      <c r="A23" s="53"/>
      <c r="B23" s="53"/>
      <c r="C23" s="53"/>
      <c r="D23" s="53"/>
      <c r="E23" s="67"/>
      <c r="F23" s="60"/>
    </row>
    <row r="24" spans="1:6">
      <c r="A24" s="61"/>
      <c r="B24" s="61"/>
      <c r="C24" s="61"/>
      <c r="D24" s="61"/>
      <c r="E24" s="62"/>
      <c r="F24" s="63"/>
    </row>
  </sheetData>
  <mergeCells count="10">
    <mergeCell ref="A9:D9"/>
    <mergeCell ref="A1:F1"/>
    <mergeCell ref="A2:F2"/>
    <mergeCell ref="A18:B18"/>
    <mergeCell ref="A20:F20"/>
    <mergeCell ref="A3:D3"/>
    <mergeCell ref="A4:D4"/>
    <mergeCell ref="A8:C8"/>
    <mergeCell ref="A14:C14"/>
    <mergeCell ref="A15:C15"/>
  </mergeCells>
  <conditionalFormatting sqref="C18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678C-1995-490D-B736-ABF5DAFF460D}">
  <dimension ref="A1:G16"/>
  <sheetViews>
    <sheetView workbookViewId="0">
      <selection activeCell="E11" sqref="E11"/>
    </sheetView>
  </sheetViews>
  <sheetFormatPr baseColWidth="10" defaultColWidth="10.7109375" defaultRowHeight="15"/>
  <cols>
    <col min="1" max="1" width="82.7109375" customWidth="1"/>
    <col min="2" max="2" width="11.28515625" customWidth="1"/>
    <col min="3" max="3" width="6.42578125" customWidth="1"/>
    <col min="4" max="5" width="13.28515625" customWidth="1"/>
    <col min="6" max="6" width="13.42578125" customWidth="1"/>
  </cols>
  <sheetData>
    <row r="1" spans="1:7" ht="102.75" customHeight="1">
      <c r="A1" s="42" t="s">
        <v>90</v>
      </c>
      <c r="B1" s="43"/>
      <c r="C1" s="43"/>
      <c r="D1" s="43"/>
      <c r="E1" s="43"/>
      <c r="F1" s="44"/>
    </row>
    <row r="2" spans="1:7" ht="165" customHeight="1" thickBot="1">
      <c r="A2" s="45" t="s">
        <v>85</v>
      </c>
      <c r="B2" s="52"/>
      <c r="C2" s="52"/>
      <c r="D2" s="52"/>
      <c r="E2" s="52"/>
      <c r="F2" s="46"/>
      <c r="G2" s="47"/>
    </row>
    <row r="3" spans="1:7" ht="25.9" customHeight="1">
      <c r="A3" s="39" t="s">
        <v>16</v>
      </c>
      <c r="B3" s="40"/>
      <c r="C3" s="40"/>
      <c r="D3" s="41"/>
      <c r="E3" s="53"/>
      <c r="F3" s="48"/>
    </row>
    <row r="4" spans="1:7" ht="31.5" customHeight="1">
      <c r="A4" s="3" t="s">
        <v>5</v>
      </c>
      <c r="B4" s="3" t="s">
        <v>2</v>
      </c>
      <c r="C4" s="3" t="s">
        <v>6</v>
      </c>
      <c r="D4" s="54" t="s">
        <v>86</v>
      </c>
      <c r="E4" s="55" t="s">
        <v>4</v>
      </c>
      <c r="F4" s="48"/>
    </row>
    <row r="5" spans="1:7" ht="90.75" customHeight="1">
      <c r="A5" s="13" t="s">
        <v>81</v>
      </c>
      <c r="B5" s="1">
        <v>975</v>
      </c>
      <c r="C5" s="4">
        <v>55</v>
      </c>
      <c r="D5" s="1"/>
      <c r="E5" s="50">
        <f>+D5*C5</f>
        <v>0</v>
      </c>
      <c r="F5" s="51" t="str">
        <f>IF(D5&gt;B5,"ERROR TARIFA","")</f>
        <v/>
      </c>
    </row>
    <row r="6" spans="1:7" ht="106.5" customHeight="1">
      <c r="A6" s="13" t="s">
        <v>24</v>
      </c>
      <c r="B6" s="1">
        <v>1800</v>
      </c>
      <c r="C6" s="4">
        <v>28</v>
      </c>
      <c r="D6" s="1"/>
      <c r="E6" s="50">
        <f>+D6*C6</f>
        <v>0</v>
      </c>
      <c r="F6" s="51" t="str">
        <f>IF(D6&gt;B6,"ERROR TARIFA","")</f>
        <v/>
      </c>
    </row>
    <row r="7" spans="1:7" ht="22.9" customHeight="1">
      <c r="A7" s="26" t="s">
        <v>14</v>
      </c>
      <c r="B7" s="26"/>
      <c r="C7" s="26"/>
      <c r="D7" s="38">
        <f>SUM(D5:D6)</f>
        <v>0</v>
      </c>
      <c r="E7" s="38">
        <f>SUM(E4:E6)</f>
        <v>0</v>
      </c>
      <c r="F7" s="48"/>
    </row>
    <row r="8" spans="1:7">
      <c r="A8" s="53"/>
      <c r="B8" s="53"/>
      <c r="C8" s="53"/>
      <c r="D8" s="53"/>
      <c r="E8" s="53"/>
      <c r="F8" s="48"/>
    </row>
    <row r="9" spans="1:7">
      <c r="A9" s="53"/>
      <c r="B9" s="53"/>
      <c r="C9" s="53"/>
      <c r="D9" s="53"/>
      <c r="E9" s="53"/>
      <c r="F9" s="48"/>
    </row>
    <row r="10" spans="1:7">
      <c r="A10" s="56" t="s">
        <v>87</v>
      </c>
      <c r="B10" s="57"/>
      <c r="C10" s="65"/>
      <c r="D10" s="66"/>
      <c r="E10" s="58">
        <f>E7</f>
        <v>0</v>
      </c>
      <c r="F10" s="48"/>
    </row>
    <row r="11" spans="1:7">
      <c r="A11" s="53"/>
      <c r="B11" s="53"/>
      <c r="C11" s="53"/>
      <c r="D11" s="53"/>
      <c r="E11" s="53"/>
      <c r="F11" s="48"/>
    </row>
    <row r="12" spans="1:7" ht="47.25" customHeight="1">
      <c r="A12" s="52" t="s">
        <v>88</v>
      </c>
      <c r="B12" s="52"/>
      <c r="C12" s="52"/>
      <c r="D12" s="52"/>
      <c r="E12" s="52"/>
      <c r="F12" s="46"/>
    </row>
    <row r="13" spans="1:7">
      <c r="A13" s="59"/>
      <c r="B13" s="67"/>
      <c r="C13" s="68"/>
      <c r="D13" s="67"/>
      <c r="E13" s="67"/>
      <c r="F13" s="60"/>
    </row>
    <row r="14" spans="1:7">
      <c r="A14" s="53" t="s">
        <v>89</v>
      </c>
      <c r="B14" s="53"/>
      <c r="C14" s="53"/>
      <c r="D14" s="53"/>
      <c r="E14" s="67"/>
      <c r="F14" s="60"/>
    </row>
    <row r="15" spans="1:7">
      <c r="A15" s="53"/>
      <c r="B15" s="53"/>
      <c r="C15" s="53"/>
      <c r="D15" s="53"/>
      <c r="E15" s="67"/>
      <c r="F15" s="60"/>
    </row>
    <row r="16" spans="1:7">
      <c r="A16" s="61"/>
      <c r="B16" s="61"/>
      <c r="C16" s="61"/>
      <c r="D16" s="61"/>
      <c r="E16" s="62"/>
      <c r="F16" s="63"/>
    </row>
  </sheetData>
  <mergeCells count="6">
    <mergeCell ref="A10:B10"/>
    <mergeCell ref="A12:F12"/>
    <mergeCell ref="A3:D3"/>
    <mergeCell ref="A7:C7"/>
    <mergeCell ref="A1:F1"/>
    <mergeCell ref="A2:F2"/>
  </mergeCells>
  <conditionalFormatting sqref="C10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6C07-CF79-44D2-B4F0-58F7AC6D6D6A}">
  <dimension ref="A1:G89"/>
  <sheetViews>
    <sheetView tabSelected="1" workbookViewId="0">
      <selection activeCell="G85" sqref="G85"/>
    </sheetView>
  </sheetViews>
  <sheetFormatPr baseColWidth="10" defaultColWidth="10.7109375" defaultRowHeight="15"/>
  <cols>
    <col min="1" max="1" width="82.7109375" customWidth="1"/>
    <col min="2" max="2" width="11.28515625" customWidth="1"/>
    <col min="3" max="3" width="6.42578125" customWidth="1"/>
    <col min="4" max="4" width="13.28515625" customWidth="1"/>
    <col min="5" max="5" width="13" customWidth="1"/>
  </cols>
  <sheetData>
    <row r="1" spans="1:7" ht="102.75" customHeight="1">
      <c r="A1" s="42" t="s">
        <v>91</v>
      </c>
      <c r="B1" s="43"/>
      <c r="C1" s="43"/>
      <c r="D1" s="43"/>
      <c r="E1" s="43"/>
      <c r="F1" s="44"/>
    </row>
    <row r="2" spans="1:7" ht="184.5" customHeight="1" thickBot="1">
      <c r="A2" s="45" t="s">
        <v>85</v>
      </c>
      <c r="B2" s="52"/>
      <c r="C2" s="52"/>
      <c r="D2" s="52"/>
      <c r="E2" s="52"/>
      <c r="F2" s="46"/>
      <c r="G2" s="47"/>
    </row>
    <row r="3" spans="1:7" ht="49.5" customHeight="1" thickBot="1">
      <c r="A3" s="29" t="s">
        <v>25</v>
      </c>
      <c r="B3" s="30"/>
      <c r="C3" s="30"/>
      <c r="D3" s="31"/>
      <c r="E3" s="53"/>
      <c r="F3" s="48"/>
    </row>
    <row r="4" spans="1:7" ht="22.15" customHeight="1">
      <c r="A4" s="32" t="s">
        <v>18</v>
      </c>
      <c r="B4" s="33"/>
      <c r="C4" s="33"/>
      <c r="D4" s="34"/>
      <c r="E4" s="53"/>
      <c r="F4" s="48"/>
    </row>
    <row r="5" spans="1:7" ht="30.75" customHeight="1">
      <c r="A5" s="3" t="s">
        <v>5</v>
      </c>
      <c r="B5" s="3" t="s">
        <v>2</v>
      </c>
      <c r="C5" s="3" t="s">
        <v>6</v>
      </c>
      <c r="D5" s="54" t="s">
        <v>86</v>
      </c>
      <c r="E5" s="55" t="s">
        <v>4</v>
      </c>
      <c r="F5" s="48"/>
    </row>
    <row r="6" spans="1:7" ht="81" customHeight="1">
      <c r="A6" s="21" t="s">
        <v>80</v>
      </c>
      <c r="B6" s="5">
        <v>3000</v>
      </c>
      <c r="C6" s="6">
        <v>10</v>
      </c>
      <c r="D6" s="15"/>
      <c r="E6" s="50">
        <f>+D6*C6</f>
        <v>0</v>
      </c>
      <c r="F6" s="51" t="str">
        <f>IF(D6&gt;B6,"ERROR TARIFA","")</f>
        <v/>
      </c>
    </row>
    <row r="7" spans="1:7" ht="66.75" customHeight="1">
      <c r="A7" s="21" t="s">
        <v>26</v>
      </c>
      <c r="B7" s="5">
        <v>1050</v>
      </c>
      <c r="C7" s="6">
        <v>2</v>
      </c>
      <c r="D7" s="15"/>
      <c r="E7" s="50">
        <f>+D7*C7</f>
        <v>0</v>
      </c>
      <c r="F7" s="51" t="str">
        <f>IF(D7&gt;B7,"ERROR TARIFA","")</f>
        <v/>
      </c>
    </row>
    <row r="8" spans="1:7" ht="39">
      <c r="A8" s="21" t="s">
        <v>38</v>
      </c>
      <c r="B8" s="5">
        <v>105</v>
      </c>
      <c r="C8" s="6">
        <v>2</v>
      </c>
      <c r="D8" s="15"/>
      <c r="E8" s="50">
        <f t="shared" ref="E8:E14" si="0">+D8*C8</f>
        <v>0</v>
      </c>
      <c r="F8" s="51" t="str">
        <f t="shared" ref="F8:F14" si="1">IF(D8&gt;B8,"ERROR TARIFA","")</f>
        <v/>
      </c>
    </row>
    <row r="9" spans="1:7" ht="39">
      <c r="A9" s="21" t="s">
        <v>37</v>
      </c>
      <c r="B9" s="5">
        <v>115</v>
      </c>
      <c r="C9" s="6">
        <v>2</v>
      </c>
      <c r="D9" s="15"/>
      <c r="E9" s="50">
        <f t="shared" si="0"/>
        <v>0</v>
      </c>
      <c r="F9" s="51" t="str">
        <f t="shared" si="1"/>
        <v/>
      </c>
    </row>
    <row r="10" spans="1:7" ht="30.75" customHeight="1">
      <c r="A10" s="21" t="s">
        <v>27</v>
      </c>
      <c r="B10" s="5">
        <v>522</v>
      </c>
      <c r="C10" s="6">
        <v>2</v>
      </c>
      <c r="D10" s="15"/>
      <c r="E10" s="50">
        <f t="shared" si="0"/>
        <v>0</v>
      </c>
      <c r="F10" s="51" t="str">
        <f t="shared" si="1"/>
        <v/>
      </c>
    </row>
    <row r="11" spans="1:7" ht="30.75" customHeight="1">
      <c r="A11" s="21" t="s">
        <v>28</v>
      </c>
      <c r="B11" s="5">
        <v>194</v>
      </c>
      <c r="C11" s="6">
        <v>2</v>
      </c>
      <c r="D11" s="15"/>
      <c r="E11" s="50">
        <f t="shared" si="0"/>
        <v>0</v>
      </c>
      <c r="F11" s="51" t="str">
        <f t="shared" si="1"/>
        <v/>
      </c>
    </row>
    <row r="12" spans="1:7" ht="28.5">
      <c r="A12" s="21" t="s">
        <v>39</v>
      </c>
      <c r="B12" s="5">
        <v>730</v>
      </c>
      <c r="C12" s="6">
        <v>2</v>
      </c>
      <c r="D12" s="15"/>
      <c r="E12" s="50">
        <f t="shared" si="0"/>
        <v>0</v>
      </c>
      <c r="F12" s="51" t="str">
        <f t="shared" si="1"/>
        <v/>
      </c>
    </row>
    <row r="13" spans="1:7" ht="39">
      <c r="A13" s="21" t="s">
        <v>29</v>
      </c>
      <c r="B13" s="5">
        <v>210</v>
      </c>
      <c r="C13" s="6">
        <v>2</v>
      </c>
      <c r="D13" s="15"/>
      <c r="E13" s="50">
        <f t="shared" si="0"/>
        <v>0</v>
      </c>
      <c r="F13" s="51" t="str">
        <f t="shared" si="1"/>
        <v/>
      </c>
    </row>
    <row r="14" spans="1:7" ht="39">
      <c r="A14" s="21" t="s">
        <v>30</v>
      </c>
      <c r="B14" s="5">
        <v>1917</v>
      </c>
      <c r="C14" s="6">
        <v>2</v>
      </c>
      <c r="D14" s="15"/>
      <c r="E14" s="50">
        <f t="shared" si="0"/>
        <v>0</v>
      </c>
      <c r="F14" s="51" t="str">
        <f t="shared" si="1"/>
        <v/>
      </c>
    </row>
    <row r="15" spans="1:7" ht="16.899999999999999" customHeight="1">
      <c r="A15" s="25" t="s">
        <v>12</v>
      </c>
      <c r="B15" s="26"/>
      <c r="C15" s="26"/>
      <c r="D15" s="38">
        <f>SUM(D6:D14)</f>
        <v>0</v>
      </c>
      <c r="E15" s="38">
        <f>SUM(E6:E14)</f>
        <v>0</v>
      </c>
      <c r="F15" s="48"/>
    </row>
    <row r="16" spans="1:7" ht="22.9" customHeight="1">
      <c r="A16" s="35" t="s">
        <v>17</v>
      </c>
      <c r="B16" s="36"/>
      <c r="C16" s="36"/>
      <c r="D16" s="37"/>
      <c r="F16" s="48"/>
    </row>
    <row r="17" spans="1:6" ht="27" customHeight="1">
      <c r="A17" s="12" t="s">
        <v>5</v>
      </c>
      <c r="B17" s="3" t="s">
        <v>2</v>
      </c>
      <c r="C17" s="3" t="s">
        <v>6</v>
      </c>
      <c r="D17" s="54" t="s">
        <v>86</v>
      </c>
      <c r="E17" s="55" t="s">
        <v>4</v>
      </c>
      <c r="F17" s="48"/>
    </row>
    <row r="18" spans="1:6" ht="55.5" customHeight="1">
      <c r="A18" s="16" t="s">
        <v>31</v>
      </c>
      <c r="B18" s="5">
        <v>1900</v>
      </c>
      <c r="C18" s="13">
        <v>2</v>
      </c>
      <c r="D18" s="15"/>
      <c r="E18" s="50">
        <f>+D18*C18</f>
        <v>0</v>
      </c>
      <c r="F18" s="51" t="str">
        <f>IF(D18&gt;B18,"ERROR TARIFA","")</f>
        <v/>
      </c>
    </row>
    <row r="19" spans="1:6" ht="42.75" customHeight="1">
      <c r="A19" s="17" t="s">
        <v>32</v>
      </c>
      <c r="B19" s="5">
        <v>349</v>
      </c>
      <c r="C19" s="13">
        <v>2</v>
      </c>
      <c r="D19" s="15"/>
      <c r="E19" s="50">
        <f t="shared" ref="E19:E31" si="2">+D19*C19</f>
        <v>0</v>
      </c>
      <c r="F19" s="51" t="str">
        <f t="shared" ref="F19:F31" si="3">IF(D19&gt;B19,"ERROR TARIFA","")</f>
        <v/>
      </c>
    </row>
    <row r="20" spans="1:6" ht="39">
      <c r="A20" s="16" t="s">
        <v>33</v>
      </c>
      <c r="B20" s="5">
        <v>273</v>
      </c>
      <c r="C20" s="6">
        <v>5</v>
      </c>
      <c r="D20" s="15"/>
      <c r="E20" s="50">
        <f t="shared" si="2"/>
        <v>0</v>
      </c>
      <c r="F20" s="51" t="str">
        <f t="shared" si="3"/>
        <v/>
      </c>
    </row>
    <row r="21" spans="1:6" ht="26.25" customHeight="1">
      <c r="A21" s="16" t="s">
        <v>34</v>
      </c>
      <c r="B21" s="5">
        <v>400</v>
      </c>
      <c r="C21" s="6">
        <v>5</v>
      </c>
      <c r="D21" s="15"/>
      <c r="E21" s="50">
        <f t="shared" si="2"/>
        <v>0</v>
      </c>
      <c r="F21" s="51" t="str">
        <f t="shared" si="3"/>
        <v/>
      </c>
    </row>
    <row r="22" spans="1:6" ht="26.25" customHeight="1">
      <c r="A22" s="16" t="s">
        <v>35</v>
      </c>
      <c r="B22" s="5">
        <v>1908</v>
      </c>
      <c r="C22" s="6">
        <v>2</v>
      </c>
      <c r="D22" s="15"/>
      <c r="E22" s="50">
        <f t="shared" si="2"/>
        <v>0</v>
      </c>
      <c r="F22" s="51" t="str">
        <f t="shared" si="3"/>
        <v/>
      </c>
    </row>
    <row r="23" spans="1:6" ht="26.25" customHeight="1">
      <c r="A23" s="16" t="s">
        <v>36</v>
      </c>
      <c r="B23" s="5">
        <v>235</v>
      </c>
      <c r="C23" s="6">
        <v>2</v>
      </c>
      <c r="D23" s="15"/>
      <c r="E23" s="50">
        <f t="shared" si="2"/>
        <v>0</v>
      </c>
      <c r="F23" s="51" t="str">
        <f t="shared" si="3"/>
        <v/>
      </c>
    </row>
    <row r="24" spans="1:6" ht="39" customHeight="1">
      <c r="A24" s="16" t="s">
        <v>40</v>
      </c>
      <c r="B24" s="5">
        <v>450</v>
      </c>
      <c r="C24" s="6">
        <v>2</v>
      </c>
      <c r="D24" s="15"/>
      <c r="E24" s="50">
        <f t="shared" si="2"/>
        <v>0</v>
      </c>
      <c r="F24" s="51" t="str">
        <f t="shared" si="3"/>
        <v/>
      </c>
    </row>
    <row r="25" spans="1:6" ht="42" customHeight="1">
      <c r="A25" s="18" t="s">
        <v>41</v>
      </c>
      <c r="B25" s="5">
        <v>630</v>
      </c>
      <c r="C25" s="6">
        <v>2</v>
      </c>
      <c r="D25" s="15"/>
      <c r="E25" s="50">
        <f t="shared" si="2"/>
        <v>0</v>
      </c>
      <c r="F25" s="51" t="str">
        <f t="shared" si="3"/>
        <v/>
      </c>
    </row>
    <row r="26" spans="1:6" ht="26.25" customHeight="1">
      <c r="A26" s="16" t="s">
        <v>42</v>
      </c>
      <c r="B26" s="5">
        <v>172</v>
      </c>
      <c r="C26" s="6">
        <v>2</v>
      </c>
      <c r="D26" s="15"/>
      <c r="E26" s="50">
        <f t="shared" si="2"/>
        <v>0</v>
      </c>
      <c r="F26" s="51" t="str">
        <f t="shared" si="3"/>
        <v/>
      </c>
    </row>
    <row r="27" spans="1:6" ht="26.25">
      <c r="A27" s="16" t="s">
        <v>43</v>
      </c>
      <c r="B27" s="5">
        <v>172</v>
      </c>
      <c r="C27" s="6">
        <v>2</v>
      </c>
      <c r="D27" s="15"/>
      <c r="E27" s="50">
        <f t="shared" si="2"/>
        <v>0</v>
      </c>
      <c r="F27" s="51" t="str">
        <f t="shared" si="3"/>
        <v/>
      </c>
    </row>
    <row r="28" spans="1:6" ht="28.9" customHeight="1">
      <c r="A28" s="16" t="s">
        <v>44</v>
      </c>
      <c r="B28" s="5">
        <v>172</v>
      </c>
      <c r="C28" s="6">
        <v>2</v>
      </c>
      <c r="D28" s="15"/>
      <c r="E28" s="50">
        <f t="shared" si="2"/>
        <v>0</v>
      </c>
      <c r="F28" s="51" t="str">
        <f t="shared" si="3"/>
        <v/>
      </c>
    </row>
    <row r="29" spans="1:6" ht="42" customHeight="1">
      <c r="A29" s="16" t="s">
        <v>45</v>
      </c>
      <c r="B29" s="5">
        <v>1215</v>
      </c>
      <c r="C29" s="6">
        <v>2</v>
      </c>
      <c r="D29" s="15"/>
      <c r="E29" s="50">
        <f t="shared" si="2"/>
        <v>0</v>
      </c>
      <c r="F29" s="51" t="str">
        <f t="shared" si="3"/>
        <v/>
      </c>
    </row>
    <row r="30" spans="1:6" ht="28.9" customHeight="1">
      <c r="A30" s="16" t="s">
        <v>46</v>
      </c>
      <c r="B30" s="5">
        <v>130</v>
      </c>
      <c r="C30" s="6">
        <v>2</v>
      </c>
      <c r="D30" s="15"/>
      <c r="E30" s="50">
        <f t="shared" si="2"/>
        <v>0</v>
      </c>
      <c r="F30" s="51" t="str">
        <f t="shared" si="3"/>
        <v/>
      </c>
    </row>
    <row r="31" spans="1:6" ht="54.75" customHeight="1">
      <c r="A31" s="16" t="s">
        <v>47</v>
      </c>
      <c r="B31" s="5">
        <v>2500</v>
      </c>
      <c r="C31" s="6">
        <v>2</v>
      </c>
      <c r="D31" s="15"/>
      <c r="E31" s="50">
        <f t="shared" si="2"/>
        <v>0</v>
      </c>
      <c r="F31" s="51" t="str">
        <f t="shared" si="3"/>
        <v/>
      </c>
    </row>
    <row r="32" spans="1:6" ht="28.9" customHeight="1">
      <c r="A32" s="16" t="s">
        <v>48</v>
      </c>
      <c r="B32" s="5">
        <v>1859</v>
      </c>
      <c r="C32" s="6">
        <v>2</v>
      </c>
      <c r="D32" s="15"/>
      <c r="E32" s="50">
        <f t="shared" ref="E32:E45" si="4">+D32*C32</f>
        <v>0</v>
      </c>
      <c r="F32" s="51" t="str">
        <f t="shared" ref="F32:F45" si="5">IF(D32&gt;B32,"ERROR TARIFA","")</f>
        <v/>
      </c>
    </row>
    <row r="33" spans="1:6" ht="27.75" customHeight="1">
      <c r="A33" s="16" t="s">
        <v>50</v>
      </c>
      <c r="B33" s="5">
        <v>795</v>
      </c>
      <c r="C33" s="6">
        <v>2</v>
      </c>
      <c r="D33" s="15"/>
      <c r="E33" s="50">
        <f t="shared" si="4"/>
        <v>0</v>
      </c>
      <c r="F33" s="51" t="str">
        <f t="shared" si="5"/>
        <v/>
      </c>
    </row>
    <row r="34" spans="1:6" ht="26.25" customHeight="1">
      <c r="A34" s="16" t="s">
        <v>49</v>
      </c>
      <c r="B34" s="5">
        <v>653</v>
      </c>
      <c r="C34" s="6">
        <v>2</v>
      </c>
      <c r="D34" s="15"/>
      <c r="E34" s="50">
        <f t="shared" si="4"/>
        <v>0</v>
      </c>
      <c r="F34" s="51" t="str">
        <f t="shared" si="5"/>
        <v/>
      </c>
    </row>
    <row r="35" spans="1:6" ht="26.25" customHeight="1">
      <c r="A35" s="16" t="s">
        <v>51</v>
      </c>
      <c r="B35" s="5">
        <v>501</v>
      </c>
      <c r="C35" s="6">
        <v>30</v>
      </c>
      <c r="D35" s="15"/>
      <c r="E35" s="50">
        <f t="shared" si="4"/>
        <v>0</v>
      </c>
      <c r="F35" s="51" t="str">
        <f t="shared" si="5"/>
        <v/>
      </c>
    </row>
    <row r="36" spans="1:6" ht="26.25">
      <c r="A36" s="16" t="s">
        <v>52</v>
      </c>
      <c r="B36" s="5">
        <v>195</v>
      </c>
      <c r="C36" s="6">
        <v>2</v>
      </c>
      <c r="D36" s="15"/>
      <c r="E36" s="50">
        <f t="shared" si="4"/>
        <v>0</v>
      </c>
      <c r="F36" s="51" t="str">
        <f t="shared" si="5"/>
        <v/>
      </c>
    </row>
    <row r="37" spans="1:6" ht="26.25">
      <c r="A37" s="16" t="s">
        <v>53</v>
      </c>
      <c r="B37" s="5">
        <v>198</v>
      </c>
      <c r="C37" s="6">
        <v>2</v>
      </c>
      <c r="D37" s="15"/>
      <c r="E37" s="50">
        <f t="shared" si="4"/>
        <v>0</v>
      </c>
      <c r="F37" s="51" t="str">
        <f t="shared" si="5"/>
        <v/>
      </c>
    </row>
    <row r="38" spans="1:6" ht="20.25" customHeight="1">
      <c r="A38" s="19" t="s">
        <v>54</v>
      </c>
      <c r="B38" s="5">
        <v>138</v>
      </c>
      <c r="C38" s="6">
        <v>2</v>
      </c>
      <c r="D38" s="15"/>
      <c r="E38" s="50">
        <f t="shared" si="4"/>
        <v>0</v>
      </c>
      <c r="F38" s="51" t="str">
        <f t="shared" si="5"/>
        <v/>
      </c>
    </row>
    <row r="39" spans="1:6" ht="26.25">
      <c r="A39" s="16" t="s">
        <v>55</v>
      </c>
      <c r="B39" s="5">
        <v>315</v>
      </c>
      <c r="C39" s="6">
        <v>2</v>
      </c>
      <c r="D39" s="15"/>
      <c r="E39" s="50">
        <f t="shared" si="4"/>
        <v>0</v>
      </c>
      <c r="F39" s="51" t="str">
        <f t="shared" si="5"/>
        <v/>
      </c>
    </row>
    <row r="40" spans="1:6" ht="39">
      <c r="A40" s="16" t="s">
        <v>56</v>
      </c>
      <c r="B40" s="5">
        <v>1284</v>
      </c>
      <c r="C40" s="6">
        <v>2</v>
      </c>
      <c r="D40" s="15"/>
      <c r="E40" s="50">
        <f t="shared" si="4"/>
        <v>0</v>
      </c>
      <c r="F40" s="51" t="str">
        <f t="shared" si="5"/>
        <v/>
      </c>
    </row>
    <row r="41" spans="1:6" ht="29.25" customHeight="1">
      <c r="A41" s="13" t="s">
        <v>57</v>
      </c>
      <c r="B41" s="5">
        <v>865</v>
      </c>
      <c r="C41" s="6">
        <v>2</v>
      </c>
      <c r="D41" s="15"/>
      <c r="E41" s="50">
        <f t="shared" si="4"/>
        <v>0</v>
      </c>
      <c r="F41" s="51" t="str">
        <f t="shared" si="5"/>
        <v/>
      </c>
    </row>
    <row r="42" spans="1:6" ht="27.75" customHeight="1">
      <c r="A42" s="20" t="s">
        <v>58</v>
      </c>
      <c r="B42" s="5">
        <v>309</v>
      </c>
      <c r="C42" s="6">
        <v>6</v>
      </c>
      <c r="D42" s="15"/>
      <c r="E42" s="50">
        <f t="shared" si="4"/>
        <v>0</v>
      </c>
      <c r="F42" s="51" t="str">
        <f t="shared" si="5"/>
        <v/>
      </c>
    </row>
    <row r="43" spans="1:6" ht="26.25" customHeight="1">
      <c r="A43" s="13" t="s">
        <v>59</v>
      </c>
      <c r="B43" s="5">
        <v>1950</v>
      </c>
      <c r="C43" s="6">
        <v>2</v>
      </c>
      <c r="D43" s="15"/>
      <c r="E43" s="50">
        <f t="shared" si="4"/>
        <v>0</v>
      </c>
      <c r="F43" s="51" t="str">
        <f t="shared" si="5"/>
        <v/>
      </c>
    </row>
    <row r="44" spans="1:6" ht="26.25" customHeight="1">
      <c r="A44" s="13" t="s">
        <v>60</v>
      </c>
      <c r="B44" s="5">
        <v>1795</v>
      </c>
      <c r="C44" s="6">
        <v>2</v>
      </c>
      <c r="D44" s="15"/>
      <c r="E44" s="50">
        <f t="shared" si="4"/>
        <v>0</v>
      </c>
      <c r="F44" s="51" t="str">
        <f t="shared" si="5"/>
        <v/>
      </c>
    </row>
    <row r="45" spans="1:6" ht="26.25" customHeight="1">
      <c r="A45" s="13" t="s">
        <v>61</v>
      </c>
      <c r="B45" s="5">
        <v>1950</v>
      </c>
      <c r="C45" s="6">
        <v>2</v>
      </c>
      <c r="D45" s="15"/>
      <c r="E45" s="50">
        <f t="shared" si="4"/>
        <v>0</v>
      </c>
      <c r="F45" s="51" t="str">
        <f t="shared" si="5"/>
        <v/>
      </c>
    </row>
    <row r="46" spans="1:6" ht="26.25" customHeight="1">
      <c r="A46" s="13" t="s">
        <v>62</v>
      </c>
      <c r="B46" s="5">
        <v>42</v>
      </c>
      <c r="C46" s="6">
        <v>2</v>
      </c>
      <c r="D46" s="15"/>
      <c r="E46" s="50">
        <f t="shared" ref="E46" si="6">+D46*C46</f>
        <v>0</v>
      </c>
      <c r="F46" s="51" t="str">
        <f t="shared" ref="F46" si="7">IF(D46&gt;B46,"ERROR TARIFA","")</f>
        <v/>
      </c>
    </row>
    <row r="47" spans="1:6" ht="17.45" customHeight="1">
      <c r="A47" s="25" t="s">
        <v>12</v>
      </c>
      <c r="B47" s="26"/>
      <c r="C47" s="26"/>
      <c r="D47" s="38">
        <f>SUM(D18:D46)</f>
        <v>0</v>
      </c>
      <c r="E47" s="70">
        <f>SUM(E18:E46)</f>
        <v>0</v>
      </c>
      <c r="F47" s="48"/>
    </row>
    <row r="48" spans="1:6" ht="18" customHeight="1">
      <c r="A48" s="35" t="s">
        <v>9</v>
      </c>
      <c r="B48" s="36"/>
      <c r="C48" s="36"/>
      <c r="D48" s="37"/>
      <c r="F48" s="48"/>
    </row>
    <row r="49" spans="1:6" ht="28.5" customHeight="1">
      <c r="A49" s="12" t="s">
        <v>5</v>
      </c>
      <c r="B49" s="3" t="s">
        <v>2</v>
      </c>
      <c r="C49" s="3" t="s">
        <v>6</v>
      </c>
      <c r="D49" s="54" t="s">
        <v>86</v>
      </c>
      <c r="E49" s="55" t="s">
        <v>4</v>
      </c>
      <c r="F49" s="48"/>
    </row>
    <row r="50" spans="1:6" ht="67.5" customHeight="1">
      <c r="A50" s="13" t="s">
        <v>63</v>
      </c>
      <c r="B50" s="5">
        <v>1300</v>
      </c>
      <c r="C50" s="6">
        <v>10</v>
      </c>
      <c r="D50" s="15"/>
      <c r="E50" s="50">
        <f>+D50*C50</f>
        <v>0</v>
      </c>
      <c r="F50" s="51" t="str">
        <f>IF(D50&gt;B50,"ERROR TARIFA","")</f>
        <v/>
      </c>
    </row>
    <row r="51" spans="1:6" ht="54" customHeight="1">
      <c r="A51" s="16" t="s">
        <v>64</v>
      </c>
      <c r="B51" s="5">
        <v>2330</v>
      </c>
      <c r="C51" s="6">
        <v>10</v>
      </c>
      <c r="D51" s="15"/>
      <c r="E51" s="50">
        <f>+D51*C51</f>
        <v>0</v>
      </c>
      <c r="F51" s="51" t="str">
        <f>IF(D51&gt;B51,"ERROR TARIFA","")</f>
        <v/>
      </c>
    </row>
    <row r="52" spans="1:6" ht="16.899999999999999" customHeight="1">
      <c r="A52" s="25" t="s">
        <v>12</v>
      </c>
      <c r="B52" s="26"/>
      <c r="C52" s="26"/>
      <c r="D52" s="10">
        <f>SUM(D50:D51)</f>
        <v>0</v>
      </c>
      <c r="E52" s="38">
        <f>SUM(E43:E51)</f>
        <v>0</v>
      </c>
      <c r="F52" s="48"/>
    </row>
    <row r="53" spans="1:6" ht="20.45" customHeight="1">
      <c r="A53" s="35" t="s">
        <v>8</v>
      </c>
      <c r="B53" s="36"/>
      <c r="C53" s="36"/>
      <c r="D53" s="37"/>
      <c r="F53" s="48"/>
    </row>
    <row r="54" spans="1:6" ht="27" customHeight="1">
      <c r="A54" s="12" t="s">
        <v>5</v>
      </c>
      <c r="B54" s="3" t="s">
        <v>2</v>
      </c>
      <c r="C54" s="3" t="s">
        <v>6</v>
      </c>
      <c r="D54" s="54" t="s">
        <v>86</v>
      </c>
      <c r="E54" s="55" t="s">
        <v>4</v>
      </c>
      <c r="F54" s="48"/>
    </row>
    <row r="55" spans="1:6" ht="39">
      <c r="A55" s="16" t="s">
        <v>65</v>
      </c>
      <c r="B55" s="5">
        <v>244</v>
      </c>
      <c r="C55" s="6">
        <v>20</v>
      </c>
      <c r="D55" s="15"/>
      <c r="E55" s="50">
        <f>+D55*C55</f>
        <v>0</v>
      </c>
      <c r="F55" s="51" t="str">
        <f>IF(D55&gt;B55,"ERROR TARIFA","")</f>
        <v/>
      </c>
    </row>
    <row r="56" spans="1:6" ht="16.899999999999999" customHeight="1">
      <c r="A56" s="25" t="s">
        <v>12</v>
      </c>
      <c r="B56" s="26"/>
      <c r="C56" s="26"/>
      <c r="D56" s="10">
        <f>SUM(D54:D55)</f>
        <v>0</v>
      </c>
      <c r="E56" s="38">
        <f>SUM(E47:E55)</f>
        <v>0</v>
      </c>
      <c r="F56" s="48"/>
    </row>
    <row r="57" spans="1:6" ht="16.899999999999999" customHeight="1">
      <c r="A57" s="35" t="s">
        <v>7</v>
      </c>
      <c r="B57" s="36"/>
      <c r="C57" s="36"/>
      <c r="D57" s="37"/>
      <c r="F57" s="48"/>
    </row>
    <row r="58" spans="1:6" ht="29.25" customHeight="1">
      <c r="A58" s="12" t="s">
        <v>5</v>
      </c>
      <c r="B58" s="3" t="s">
        <v>2</v>
      </c>
      <c r="C58" s="3" t="s">
        <v>6</v>
      </c>
      <c r="D58" s="54" t="s">
        <v>86</v>
      </c>
      <c r="E58" s="55" t="s">
        <v>4</v>
      </c>
      <c r="F58" s="48"/>
    </row>
    <row r="59" spans="1:6" ht="51.75">
      <c r="A59" s="13" t="s">
        <v>66</v>
      </c>
      <c r="B59" s="5">
        <v>175</v>
      </c>
      <c r="C59" s="14">
        <v>5</v>
      </c>
      <c r="D59" s="15"/>
      <c r="E59" s="50">
        <f>+D59*C59</f>
        <v>0</v>
      </c>
      <c r="F59" s="51" t="str">
        <f>IF(D59&gt;B59,"ERROR TARIFA","")</f>
        <v/>
      </c>
    </row>
    <row r="60" spans="1:6" ht="51.75">
      <c r="A60" s="13" t="s">
        <v>67</v>
      </c>
      <c r="B60" s="5">
        <v>370</v>
      </c>
      <c r="C60" s="6">
        <v>5</v>
      </c>
      <c r="D60" s="15"/>
      <c r="E60" s="50">
        <f>+D60*C60</f>
        <v>0</v>
      </c>
      <c r="F60" s="51" t="str">
        <f>IF(D60&gt;B60,"ERROR TARIFA","")</f>
        <v/>
      </c>
    </row>
    <row r="61" spans="1:6" ht="51.75">
      <c r="A61" s="13" t="s">
        <v>68</v>
      </c>
      <c r="B61" s="5">
        <v>538</v>
      </c>
      <c r="C61" s="6">
        <v>5</v>
      </c>
      <c r="D61" s="15"/>
      <c r="E61" s="50">
        <f>+D61*C61</f>
        <v>0</v>
      </c>
      <c r="F61" s="51" t="str">
        <f>IF(D61&gt;B61,"ERROR TARIFA","")</f>
        <v/>
      </c>
    </row>
    <row r="62" spans="1:6" ht="51.75">
      <c r="A62" s="13" t="s">
        <v>69</v>
      </c>
      <c r="B62" s="5">
        <v>1299</v>
      </c>
      <c r="C62" s="6">
        <v>5</v>
      </c>
      <c r="D62" s="15"/>
      <c r="E62" s="50">
        <f>+D62*C62</f>
        <v>0</v>
      </c>
      <c r="F62" s="51" t="str">
        <f>IF(D62&gt;B62,"ERROR TARIFA","")</f>
        <v/>
      </c>
    </row>
    <row r="63" spans="1:6" ht="102.75">
      <c r="A63" s="13" t="s">
        <v>70</v>
      </c>
      <c r="B63" s="5">
        <v>1050</v>
      </c>
      <c r="C63" s="6">
        <v>5</v>
      </c>
      <c r="D63" s="15"/>
      <c r="E63" s="50">
        <f>+D63*C63</f>
        <v>0</v>
      </c>
      <c r="F63" s="51" t="str">
        <f>IF(D63&gt;B63,"ERROR TARIFA","")</f>
        <v/>
      </c>
    </row>
    <row r="64" spans="1:6" ht="16.899999999999999" customHeight="1">
      <c r="A64" s="25" t="s">
        <v>12</v>
      </c>
      <c r="B64" s="26"/>
      <c r="C64" s="26"/>
      <c r="D64" s="10">
        <f>SUM(D59:D63)</f>
        <v>0</v>
      </c>
      <c r="E64" s="38">
        <f>SUM(E55:E63)</f>
        <v>0</v>
      </c>
      <c r="F64" s="48"/>
    </row>
    <row r="65" spans="1:6" ht="22.15" customHeight="1">
      <c r="A65" s="22" t="s">
        <v>11</v>
      </c>
      <c r="B65" s="23"/>
      <c r="C65" s="23"/>
      <c r="D65" s="24"/>
      <c r="F65" s="48"/>
    </row>
    <row r="66" spans="1:6" ht="30.75" customHeight="1">
      <c r="A66" s="9" t="s">
        <v>5</v>
      </c>
      <c r="B66" s="7" t="s">
        <v>2</v>
      </c>
      <c r="C66" s="7" t="s">
        <v>6</v>
      </c>
      <c r="D66" s="54" t="s">
        <v>86</v>
      </c>
      <c r="E66" s="55" t="s">
        <v>4</v>
      </c>
      <c r="F66" s="48"/>
    </row>
    <row r="67" spans="1:6" ht="78" customHeight="1">
      <c r="A67" s="16" t="s">
        <v>71</v>
      </c>
      <c r="B67" s="5">
        <v>1700</v>
      </c>
      <c r="C67" s="6">
        <v>10</v>
      </c>
      <c r="D67" s="15"/>
      <c r="E67" s="50">
        <f>+D67*C67</f>
        <v>0</v>
      </c>
      <c r="F67" s="51" t="str">
        <f>IF(D67&gt;B67,"ERROR TARIFA","")</f>
        <v/>
      </c>
    </row>
    <row r="68" spans="1:6" ht="43.5" customHeight="1">
      <c r="A68" s="16" t="s">
        <v>72</v>
      </c>
      <c r="B68" s="5">
        <v>120</v>
      </c>
      <c r="C68" s="6">
        <v>10</v>
      </c>
      <c r="D68" s="15"/>
      <c r="E68" s="50">
        <f>+D68*C68</f>
        <v>0</v>
      </c>
      <c r="F68" s="51" t="str">
        <f>IF(D68&gt;B68,"ERROR TARIFA","")</f>
        <v/>
      </c>
    </row>
    <row r="69" spans="1:6">
      <c r="A69" s="25" t="s">
        <v>12</v>
      </c>
      <c r="B69" s="26"/>
      <c r="C69" s="26"/>
      <c r="D69" s="10">
        <f>SUM(D67:D68)</f>
        <v>0</v>
      </c>
      <c r="E69" s="38">
        <f>SUM(E60:E68)</f>
        <v>0</v>
      </c>
      <c r="F69" s="48"/>
    </row>
    <row r="70" spans="1:6">
      <c r="A70" s="22" t="s">
        <v>19</v>
      </c>
      <c r="B70" s="23"/>
      <c r="C70" s="23"/>
      <c r="D70" s="24"/>
      <c r="F70" s="48"/>
    </row>
    <row r="71" spans="1:6" ht="25.5">
      <c r="A71" s="9" t="s">
        <v>5</v>
      </c>
      <c r="B71" s="7" t="s">
        <v>2</v>
      </c>
      <c r="C71" s="7" t="s">
        <v>6</v>
      </c>
      <c r="D71" s="54" t="s">
        <v>86</v>
      </c>
      <c r="E71" s="55" t="s">
        <v>4</v>
      </c>
      <c r="F71" s="48"/>
    </row>
    <row r="72" spans="1:6" ht="43.5">
      <c r="A72" s="16" t="s">
        <v>73</v>
      </c>
      <c r="B72" s="69">
        <v>12000</v>
      </c>
      <c r="C72" s="6">
        <v>1</v>
      </c>
      <c r="D72" s="15"/>
      <c r="E72" s="50">
        <f>+D72*C72</f>
        <v>0</v>
      </c>
      <c r="F72" s="51" t="str">
        <f>IF(D72&gt;B72,"ERROR TARIFA","")</f>
        <v/>
      </c>
    </row>
    <row r="73" spans="1:6" ht="26.25">
      <c r="A73" s="16" t="s">
        <v>74</v>
      </c>
      <c r="B73" s="5">
        <v>1800</v>
      </c>
      <c r="C73" s="6">
        <v>10</v>
      </c>
      <c r="D73" s="15"/>
      <c r="E73" s="50">
        <f t="shared" ref="E73:E78" si="8">+D73*C73</f>
        <v>0</v>
      </c>
      <c r="F73" s="51" t="str">
        <f t="shared" ref="F73:F78" si="9">IF(D73&gt;B73,"ERROR TARIFA","")</f>
        <v/>
      </c>
    </row>
    <row r="74" spans="1:6" ht="26.25">
      <c r="A74" s="16" t="s">
        <v>75</v>
      </c>
      <c r="B74" s="5">
        <v>120</v>
      </c>
      <c r="C74" s="6">
        <v>10</v>
      </c>
      <c r="D74" s="15"/>
      <c r="E74" s="50">
        <f t="shared" si="8"/>
        <v>0</v>
      </c>
      <c r="F74" s="51" t="str">
        <f t="shared" si="9"/>
        <v/>
      </c>
    </row>
    <row r="75" spans="1:6" ht="26.25">
      <c r="A75" s="16" t="s">
        <v>76</v>
      </c>
      <c r="B75" s="5">
        <v>125</v>
      </c>
      <c r="C75" s="6">
        <v>10</v>
      </c>
      <c r="D75" s="15"/>
      <c r="E75" s="50">
        <f t="shared" si="8"/>
        <v>0</v>
      </c>
      <c r="F75" s="51" t="str">
        <f t="shared" si="9"/>
        <v/>
      </c>
    </row>
    <row r="76" spans="1:6" ht="27" customHeight="1">
      <c r="A76" s="16" t="s">
        <v>77</v>
      </c>
      <c r="B76" s="5">
        <v>130</v>
      </c>
      <c r="C76" s="6">
        <v>10</v>
      </c>
      <c r="D76" s="15"/>
      <c r="E76" s="50">
        <f t="shared" si="8"/>
        <v>0</v>
      </c>
      <c r="F76" s="51" t="str">
        <f t="shared" si="9"/>
        <v/>
      </c>
    </row>
    <row r="77" spans="1:6" ht="26.25">
      <c r="A77" s="13" t="s">
        <v>78</v>
      </c>
      <c r="B77" s="5">
        <v>46</v>
      </c>
      <c r="C77" s="6">
        <v>10</v>
      </c>
      <c r="D77" s="15"/>
      <c r="E77" s="50">
        <f t="shared" si="8"/>
        <v>0</v>
      </c>
      <c r="F77" s="51" t="str">
        <f t="shared" si="9"/>
        <v/>
      </c>
    </row>
    <row r="78" spans="1:6" ht="26.25">
      <c r="A78" s="13" t="s">
        <v>79</v>
      </c>
      <c r="B78" s="5">
        <v>425</v>
      </c>
      <c r="C78" s="6">
        <v>10</v>
      </c>
      <c r="D78" s="15"/>
      <c r="E78" s="50">
        <f t="shared" si="8"/>
        <v>0</v>
      </c>
      <c r="F78" s="51" t="str">
        <f t="shared" si="9"/>
        <v/>
      </c>
    </row>
    <row r="79" spans="1:6" ht="17.45" customHeight="1">
      <c r="A79" s="25" t="s">
        <v>12</v>
      </c>
      <c r="B79" s="26"/>
      <c r="C79" s="26"/>
      <c r="D79" s="10">
        <f>SUM(D72:D78)</f>
        <v>0</v>
      </c>
      <c r="E79" s="38">
        <f>SUM(E70:E78)</f>
        <v>0</v>
      </c>
      <c r="F79" s="48"/>
    </row>
    <row r="80" spans="1:6" ht="18" customHeight="1" thickBot="1">
      <c r="A80" s="27" t="s">
        <v>13</v>
      </c>
      <c r="B80" s="28"/>
      <c r="C80" s="28"/>
      <c r="D80" s="11">
        <f>D79+D69+D64+D56+D52+D47+D15</f>
        <v>0</v>
      </c>
      <c r="E80" s="53"/>
      <c r="F80" s="48"/>
    </row>
    <row r="81" spans="1:6" ht="10.15" customHeight="1">
      <c r="A81" s="53"/>
      <c r="B81" s="53"/>
      <c r="C81" s="53"/>
      <c r="D81" s="71"/>
      <c r="E81" s="53"/>
      <c r="F81" s="48"/>
    </row>
    <row r="82" spans="1:6">
      <c r="A82" s="72"/>
      <c r="B82" s="53"/>
      <c r="C82" s="53"/>
      <c r="D82" s="53"/>
      <c r="E82" s="53"/>
      <c r="F82" s="48"/>
    </row>
    <row r="83" spans="1:6">
      <c r="A83" s="56" t="s">
        <v>87</v>
      </c>
      <c r="B83" s="57"/>
      <c r="C83" s="65"/>
      <c r="D83" s="66"/>
      <c r="E83" s="58">
        <f>D80</f>
        <v>0</v>
      </c>
      <c r="F83" s="48"/>
    </row>
    <row r="84" spans="1:6">
      <c r="A84" s="53"/>
      <c r="B84" s="53"/>
      <c r="C84" s="53"/>
      <c r="D84" s="53"/>
      <c r="E84" s="53"/>
      <c r="F84" s="48"/>
    </row>
    <row r="85" spans="1:6" ht="47.25" customHeight="1">
      <c r="A85" s="52" t="s">
        <v>88</v>
      </c>
      <c r="B85" s="52"/>
      <c r="C85" s="52"/>
      <c r="D85" s="52"/>
      <c r="E85" s="52"/>
      <c r="F85" s="46"/>
    </row>
    <row r="86" spans="1:6">
      <c r="A86" s="59"/>
      <c r="B86" s="67"/>
      <c r="C86" s="68"/>
      <c r="D86" s="67"/>
      <c r="E86" s="67"/>
      <c r="F86" s="60"/>
    </row>
    <row r="87" spans="1:6">
      <c r="A87" s="53" t="s">
        <v>89</v>
      </c>
      <c r="B87" s="53"/>
      <c r="C87" s="53"/>
      <c r="D87" s="53"/>
      <c r="E87" s="67"/>
      <c r="F87" s="60"/>
    </row>
    <row r="88" spans="1:6">
      <c r="A88" s="53"/>
      <c r="B88" s="53"/>
      <c r="C88" s="53"/>
      <c r="D88" s="53"/>
      <c r="E88" s="67"/>
      <c r="F88" s="60"/>
    </row>
    <row r="89" spans="1:6">
      <c r="A89" s="61"/>
      <c r="B89" s="61"/>
      <c r="C89" s="61"/>
      <c r="D89" s="61"/>
      <c r="E89" s="62"/>
      <c r="F89" s="63"/>
    </row>
  </sheetData>
  <mergeCells count="20">
    <mergeCell ref="A79:C79"/>
    <mergeCell ref="A80:C80"/>
    <mergeCell ref="A83:B83"/>
    <mergeCell ref="A85:F85"/>
    <mergeCell ref="A56:C56"/>
    <mergeCell ref="A57:D57"/>
    <mergeCell ref="A64:C64"/>
    <mergeCell ref="A65:D65"/>
    <mergeCell ref="A69:C69"/>
    <mergeCell ref="A70:D70"/>
    <mergeCell ref="A15:C15"/>
    <mergeCell ref="A16:D16"/>
    <mergeCell ref="A47:C47"/>
    <mergeCell ref="A48:D48"/>
    <mergeCell ref="A52:C52"/>
    <mergeCell ref="A53:D53"/>
    <mergeCell ref="A3:D3"/>
    <mergeCell ref="A4:D4"/>
    <mergeCell ref="A1:F1"/>
    <mergeCell ref="A2:F2"/>
  </mergeCells>
  <conditionalFormatting sqref="C83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Leticia Campomanes Cáceres</dc:creator>
  <cp:lastModifiedBy>Veronica Leticia Campomanes Caceres</cp:lastModifiedBy>
  <cp:lastPrinted>2025-11-20T13:23:03Z</cp:lastPrinted>
  <dcterms:created xsi:type="dcterms:W3CDTF">2025-10-13T09:06:15Z</dcterms:created>
  <dcterms:modified xsi:type="dcterms:W3CDTF">2026-01-28T09:58:37Z</dcterms:modified>
</cp:coreProperties>
</file>