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Valladolid\Valladolid\Hospitalario\2025\"/>
    </mc:Choice>
  </mc:AlternateContent>
  <xr:revisionPtr revIDLastSave="0" documentId="13_ncr:1_{25C3C161-E3A2-4E8B-AB12-3A412172457A}" xr6:coauthVersionLast="47" xr6:coauthVersionMax="47" xr10:uidLastSave="{00000000-0000-0000-0000-000000000000}"/>
  <bookViews>
    <workbookView xWindow="-120" yWindow="-120" windowWidth="29040" windowHeight="15840" xr2:uid="{2A93C162-DFA2-4382-94CE-D7C63A0A5416}"/>
  </bookViews>
  <sheets>
    <sheet name="Hoja1" sheetId="1" r:id="rId1"/>
  </sheets>
  <definedNames>
    <definedName name="_xlnm.Print_Area" localSheetId="0">Hoja1!$A$1:$F$108</definedName>
  </definedName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7" i="1" l="1"/>
  <c r="B47" i="1"/>
  <c r="B54" i="1" l="1"/>
  <c r="F54" i="1" s="1"/>
  <c r="E52" i="1"/>
  <c r="E48" i="1"/>
  <c r="F47" i="1"/>
  <c r="F55" i="1"/>
  <c r="E20" i="1"/>
  <c r="E55" i="1"/>
  <c r="E54" i="1"/>
  <c r="E53" i="1"/>
  <c r="E51" i="1"/>
  <c r="E50" i="1"/>
  <c r="E49" i="1"/>
  <c r="F33" i="1"/>
  <c r="F34" i="1"/>
  <c r="F36" i="1"/>
  <c r="F37" i="1"/>
  <c r="F38" i="1"/>
  <c r="F39" i="1"/>
  <c r="F40" i="1"/>
  <c r="F41" i="1"/>
  <c r="E100" i="1"/>
  <c r="E101" i="1"/>
  <c r="E99" i="1"/>
  <c r="E74" i="1"/>
  <c r="E75" i="1"/>
  <c r="E76" i="1"/>
  <c r="E77" i="1"/>
  <c r="E78" i="1"/>
  <c r="E79" i="1"/>
  <c r="E80" i="1"/>
  <c r="E81" i="1"/>
  <c r="E73" i="1"/>
  <c r="E61" i="1"/>
  <c r="E62" i="1"/>
  <c r="E63" i="1"/>
  <c r="E64" i="1"/>
  <c r="E65" i="1"/>
  <c r="E66" i="1"/>
  <c r="E67" i="1"/>
  <c r="E68" i="1"/>
  <c r="E60" i="1"/>
  <c r="B48" i="1"/>
  <c r="B49" i="1"/>
  <c r="F49" i="1" s="1"/>
  <c r="B50" i="1"/>
  <c r="F50" i="1" s="1"/>
  <c r="B51" i="1"/>
  <c r="F51" i="1" s="1"/>
  <c r="B52" i="1"/>
  <c r="B53" i="1"/>
  <c r="F53" i="1" s="1"/>
  <c r="B55" i="1"/>
  <c r="E33" i="1"/>
  <c r="E38" i="1"/>
  <c r="E35" i="1"/>
  <c r="E34" i="1"/>
  <c r="E39" i="1"/>
  <c r="E21" i="1"/>
  <c r="E22" i="1"/>
  <c r="E23" i="1"/>
  <c r="E24" i="1"/>
  <c r="E25" i="1"/>
  <c r="E26" i="1"/>
  <c r="E27" i="1"/>
  <c r="F100" i="1"/>
  <c r="F101" i="1"/>
  <c r="F99" i="1"/>
  <c r="F74" i="1"/>
  <c r="F75" i="1"/>
  <c r="F76" i="1"/>
  <c r="F77" i="1"/>
  <c r="F78" i="1"/>
  <c r="F79" i="1"/>
  <c r="F80" i="1"/>
  <c r="F81" i="1"/>
  <c r="F73" i="1"/>
  <c r="F61" i="1"/>
  <c r="F62" i="1"/>
  <c r="F63" i="1"/>
  <c r="F64" i="1"/>
  <c r="F65" i="1"/>
  <c r="F66" i="1"/>
  <c r="F67" i="1"/>
  <c r="F68" i="1"/>
  <c r="F60" i="1"/>
  <c r="F5" i="1"/>
  <c r="F6" i="1"/>
  <c r="F7" i="1"/>
  <c r="F4" i="1"/>
  <c r="F12" i="1"/>
  <c r="F13" i="1"/>
  <c r="F14" i="1"/>
  <c r="F15" i="1"/>
  <c r="F11" i="1"/>
  <c r="F21" i="1"/>
  <c r="F22" i="1"/>
  <c r="F23" i="1"/>
  <c r="F24" i="1"/>
  <c r="F25" i="1"/>
  <c r="F26" i="1"/>
  <c r="F20" i="1"/>
  <c r="E36" i="1"/>
  <c r="E37" i="1"/>
  <c r="E40" i="1"/>
  <c r="E41" i="1"/>
  <c r="E12" i="1"/>
  <c r="E13" i="1"/>
  <c r="E14" i="1"/>
  <c r="E15" i="1"/>
  <c r="E11" i="1"/>
  <c r="E5" i="1"/>
  <c r="E6" i="1"/>
  <c r="E7" i="1"/>
  <c r="E4" i="1"/>
  <c r="F52" i="1" l="1"/>
  <c r="F48" i="1"/>
  <c r="E69" i="1"/>
  <c r="E56" i="1"/>
  <c r="E28" i="1"/>
  <c r="E8" i="1"/>
  <c r="E82" i="1"/>
  <c r="E102" i="1"/>
  <c r="E16" i="1"/>
  <c r="E42" i="1"/>
  <c r="E105" i="1" l="1"/>
  <c r="E106" i="1" s="1"/>
</calcChain>
</file>

<file path=xl/sharedStrings.xml><?xml version="1.0" encoding="utf-8"?>
<sst xmlns="http://schemas.openxmlformats.org/spreadsheetml/2006/main" count="84" uniqueCount="62">
  <si>
    <t>Urgencias y visitas</t>
  </si>
  <si>
    <t>Precio Ud.</t>
  </si>
  <si>
    <t>Ud.</t>
  </si>
  <si>
    <t>Total</t>
  </si>
  <si>
    <t>URGENCIAS incluye honorarios médicos, radiología y analítica convencional, curas de urgencias, yesos, medicación administrada, otras situaciones de urgencias</t>
  </si>
  <si>
    <t>1ª CONSULTA  ESPECIALISTA (Incluye medicación entregada al paciente. Consulta especialista y consulta enfermería)</t>
  </si>
  <si>
    <t>VISITA SUCESIVA  (incluye medicación entregada al paciente. Consulta especialista y consulta enfermería)</t>
  </si>
  <si>
    <t>INTERCONSULTA DE ESPECIALISTA</t>
  </si>
  <si>
    <t>Estancias hospitalarias</t>
  </si>
  <si>
    <t>ESTANCIA  (Incluye material de cura y medicación, gastos médicos, pruebas diagnósticas excepto TAC y RMN)</t>
  </si>
  <si>
    <t>ESTANCIA EN UCI (Incluye material de cura y medicación, gastos médicos, pruebas diagnósticas excepto TAC y RMN)</t>
  </si>
  <si>
    <t>URPA CORTA 0-2 Horas</t>
  </si>
  <si>
    <t>URPA LARGA 0- 6 horas</t>
  </si>
  <si>
    <t>PREOPERATORIO (incluye visita anestesista, Rx tórax, electrocardiograma, analítica)</t>
  </si>
  <si>
    <t>Pruebas Diagnosticas</t>
  </si>
  <si>
    <t>RX PEQUEÑAS ARTICULACIONES</t>
  </si>
  <si>
    <t>RX MEDIANA</t>
  </si>
  <si>
    <t>RX GRANDE</t>
  </si>
  <si>
    <t>CURAS (Incluye sala de curas y material)</t>
  </si>
  <si>
    <t>ELECTROCARDIOGRAMA</t>
  </si>
  <si>
    <t>REHABILITACION</t>
  </si>
  <si>
    <t>ECOCARDIOGRAMA</t>
  </si>
  <si>
    <t>*Las segundas proyecciones de RX 50%</t>
  </si>
  <si>
    <t>Honorarios médicos</t>
  </si>
  <si>
    <t>GRUPO</t>
  </si>
  <si>
    <t>HONORARIOS MÉDICOS</t>
  </si>
  <si>
    <t>UD.</t>
  </si>
  <si>
    <t>Nomenclátor de intervenciones quirúrgicas basado en la clasificación de la Organización médica colegial</t>
  </si>
  <si>
    <t>Honorarios anestesia</t>
  </si>
  <si>
    <t>HONORARIOS ANESTESIA</t>
  </si>
  <si>
    <t>Derechos de quirófano</t>
  </si>
  <si>
    <t>DERECHOS DE QUIROFANO*</t>
  </si>
  <si>
    <t>*INCLUYE:</t>
  </si>
  <si>
    <t>NO INCLUYE:</t>
  </si>
  <si>
    <t>Derechos de quirófano y sala de reanimación</t>
  </si>
  <si>
    <t>Material de osteosíntesis e implantes</t>
  </si>
  <si>
    <t xml:space="preserve">1 día de estancia hospitalaria y hostelería paciente </t>
  </si>
  <si>
    <t>Medicación y material especial que no sea habitual en el quirófano</t>
  </si>
  <si>
    <t>Medicación material y fungibles de quirófano y planta de hospitalización</t>
  </si>
  <si>
    <t>Anatomía patológica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</si>
  <si>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</si>
  <si>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</si>
  <si>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</si>
  <si>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</si>
  <si>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</si>
  <si>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</si>
  <si>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**Cuando en un mismo acto quirúrgico se realizan varios procedimientos, se facturará el 100% del honorario médico según el Grupo Quirúrgico (GQ) del procedimiento más complejo, y el 50% de los honorarios médicos de los GQ de cada uno de los procedimientos quirúrgicos sucesivos. La tarifa para aplicar por el gasto hospitalario es la del GQ con mayor importe.</t>
  </si>
  <si>
    <t>*Tanto el importe de material de cura como el importe de material de osteosíntesis no se tendrá en cuenta para el cálculo económico.</t>
  </si>
  <si>
    <t>MATERIAL DE OSTEOSINTESIS*</t>
  </si>
  <si>
    <t>MATERIAL DE CURA Y FARMACIA*</t>
  </si>
  <si>
    <t>MATERIAL DESECHABLE*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</si>
  <si>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</si>
  <si>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</si>
  <si>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</si>
  <si>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</si>
  <si>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</si>
  <si>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PRECIO OFERTADO</t>
  </si>
  <si>
    <t>INYECTABLES</t>
  </si>
  <si>
    <t>Precio licitación</t>
  </si>
  <si>
    <t>HONORARIOS AYUDANTÍA</t>
  </si>
  <si>
    <t>Honorarios Ayudantía 30%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</si>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</sst>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\ [$€-1]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HelveticaNowText Regular"/>
      <family val="2"/>
    </font>
    <font>
      <sz val="10"/>
      <color theme="1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color rgb="FF000000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b/>
      <sz val="10"/>
      <color theme="1"/>
      <name val="HelveticaNowText Regular"/>
      <family val="2"/>
    </font>
    <font>
      <sz val="10"/>
      <color rgb="FFFFFFFF"/>
      <name val="HelveticaNowText Regular"/>
      <family val="2"/>
    </font>
    <font>
      <sz val="10"/>
      <color theme="0"/>
      <name val="HelveticaNowText Regular"/>
      <family val="2"/>
    </font>
    <font>
      <b/>
      <sz val="11"/>
      <color rgb="FF3F3F3F"/>
      <name val="Aptos Narrow"/>
      <family val="2"/>
      <scheme val="minor"/>
    </font>
    <font>
      <b/>
      <sz val="10"/>
      <color rgb="FF3F3F3F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3" fillId="4" borderId="4" applyNumberFormat="0" applyAlignment="0" applyProtection="0"/>
  </cellStyleXfs>
  <cellXfs count="70">
    <xf numFmtId="0" fontId="0" fillId="0" borderId="0" xfId="0"/>
    <xf numFmtId="0" fontId="4" fillId="0" borderId="0" xfId="0" applyFont="1"/>
    <xf numFmtId="0" fontId="5" fillId="0" borderId="0" xfId="0" applyFont="1"/>
    <xf numFmtId="0" fontId="8" fillId="3" borderId="0" xfId="0" applyFont="1" applyFill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8" fontId="4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164" fontId="4" fillId="0" borderId="0" xfId="0" applyNumberFormat="1" applyFont="1" applyAlignment="1">
      <alignment wrapText="1"/>
    </xf>
    <xf numFmtId="0" fontId="10" fillId="0" borderId="0" xfId="0" applyFont="1" applyAlignment="1">
      <alignment vertical="center"/>
    </xf>
    <xf numFmtId="9" fontId="11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44" fontId="9" fillId="0" borderId="1" xfId="1" applyFont="1" applyBorder="1" applyAlignment="1">
      <alignment horizontal="right" vertical="center"/>
    </xf>
    <xf numFmtId="8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justify" vertic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4" fillId="4" borderId="4" xfId="3" applyFont="1" applyAlignment="1">
      <alignment horizontal="center" vertical="center" wrapText="1"/>
    </xf>
    <xf numFmtId="0" fontId="14" fillId="4" borderId="4" xfId="3" applyFont="1" applyAlignment="1">
      <alignment horizontal="center" vertical="center"/>
    </xf>
    <xf numFmtId="8" fontId="7" fillId="2" borderId="1" xfId="0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8" fontId="7" fillId="2" borderId="1" xfId="0" applyNumberFormat="1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vertical="center" wrapText="1"/>
    </xf>
    <xf numFmtId="8" fontId="4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8" fontId="7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4" fillId="4" borderId="5" xfId="3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vertical="center"/>
    </xf>
    <xf numFmtId="165" fontId="9" fillId="0" borderId="1" xfId="2" applyNumberFormat="1" applyFont="1" applyFill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164" fontId="10" fillId="0" borderId="1" xfId="0" applyNumberFormat="1" applyFont="1" applyBorder="1" applyAlignment="1">
      <alignment vertical="center"/>
    </xf>
    <xf numFmtId="0" fontId="3" fillId="0" borderId="0" xfId="0" applyFont="1"/>
    <xf numFmtId="0" fontId="14" fillId="4" borderId="6" xfId="3" applyFont="1" applyBorder="1" applyAlignment="1">
      <alignment horizontal="center" vertical="center" wrapText="1"/>
    </xf>
    <xf numFmtId="165" fontId="9" fillId="0" borderId="2" xfId="2" applyNumberFormat="1" applyFont="1" applyFill="1" applyBorder="1" applyAlignment="1">
      <alignment horizontal="right" vertical="center"/>
    </xf>
    <xf numFmtId="9" fontId="10" fillId="0" borderId="0" xfId="0" applyNumberFormat="1" applyFont="1"/>
    <xf numFmtId="164" fontId="9" fillId="0" borderId="1" xfId="1" applyNumberFormat="1" applyFont="1" applyBorder="1" applyAlignment="1">
      <alignment horizontal="right" vertical="center"/>
    </xf>
    <xf numFmtId="164" fontId="4" fillId="0" borderId="0" xfId="0" applyNumberFormat="1" applyFont="1" applyAlignment="1">
      <alignment vertical="center"/>
    </xf>
    <xf numFmtId="8" fontId="9" fillId="0" borderId="1" xfId="1" applyNumberFormat="1" applyFont="1" applyBorder="1" applyAlignment="1">
      <alignment horizontal="right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/>
    </xf>
    <xf numFmtId="0" fontId="7" fillId="0" borderId="8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64" fontId="5" fillId="0" borderId="0" xfId="0" applyNumberFormat="1" applyFont="1"/>
    <xf numFmtId="0" fontId="3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 applyProtection="1">
      <alignment horizontal="left" vertical="center" wrapText="1"/>
      <protection locked="0"/>
    </xf>
    <xf numFmtId="8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8" fontId="7" fillId="2" borderId="1" xfId="0" applyNumberFormat="1" applyFont="1" applyFill="1" applyBorder="1" applyAlignment="1" applyProtection="1">
      <alignment vertical="center" wrapText="1"/>
      <protection locked="0"/>
    </xf>
    <xf numFmtId="164" fontId="4" fillId="2" borderId="1" xfId="0" applyNumberFormat="1" applyFont="1" applyFill="1" applyBorder="1" applyAlignment="1" applyProtection="1">
      <alignment vertical="center" wrapText="1"/>
      <protection locked="0"/>
    </xf>
    <xf numFmtId="8" fontId="4" fillId="2" borderId="1" xfId="0" applyNumberFormat="1" applyFont="1" applyFill="1" applyBorder="1" applyAlignment="1" applyProtection="1">
      <alignment horizontal="right" vertical="center" wrapText="1"/>
      <protection locked="0"/>
    </xf>
    <xf numFmtId="165" fontId="9" fillId="0" borderId="1" xfId="2" applyNumberFormat="1" applyFont="1" applyFill="1" applyBorder="1" applyAlignment="1" applyProtection="1">
      <alignment horizontal="right" vertical="center"/>
      <protection locked="0"/>
    </xf>
    <xf numFmtId="165" fontId="9" fillId="0" borderId="2" xfId="2" applyNumberFormat="1" applyFont="1" applyFill="1" applyBorder="1" applyAlignment="1" applyProtection="1">
      <alignment horizontal="right" vertical="center"/>
      <protection locked="0"/>
    </xf>
  </cellXfs>
  <cellStyles count="4">
    <cellStyle name="Euro" xfId="2" xr:uid="{EAD7A0BE-BBD5-4F4B-B2A9-983E6DB3709A}"/>
    <cellStyle name="Moneda" xfId="1" builtinId="4"/>
    <cellStyle name="Normal" xfId="0" builtinId="0"/>
    <cellStyle name="Salida" xfId="3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23353-7FAC-4362-8A27-6194EDB467A3}">
  <dimension ref="A1:G108"/>
  <sheetViews>
    <sheetView showGridLines="0" tabSelected="1" zoomScaleNormal="100" workbookViewId="0">
      <selection activeCell="A108" sqref="A108:F108"/>
    </sheetView>
  </sheetViews>
  <sheetFormatPr baseColWidth="10" defaultRowHeight="13.5" x14ac:dyDescent="0.25"/>
  <cols>
    <col min="1" max="1" width="42.5703125" style="2" customWidth="1"/>
    <col min="2" max="2" width="41.5703125" style="2" customWidth="1"/>
    <col min="3" max="3" width="12.42578125" style="2" bestFit="1" customWidth="1"/>
    <col min="4" max="4" width="21.140625" style="2" customWidth="1"/>
    <col min="5" max="5" width="16.140625" style="2" bestFit="1" customWidth="1"/>
    <col min="6" max="6" width="18.5703125" style="2" customWidth="1"/>
    <col min="7" max="7" width="25.42578125" style="2" customWidth="1"/>
    <col min="8" max="8" width="30" style="2" customWidth="1"/>
    <col min="9" max="16384" width="11.42578125" style="2"/>
  </cols>
  <sheetData>
    <row r="1" spans="1:7" s="1" customFormat="1" ht="31.5" customHeight="1" x14ac:dyDescent="0.35">
      <c r="A1" s="56" t="s">
        <v>52</v>
      </c>
      <c r="B1" s="56"/>
      <c r="C1" s="56"/>
      <c r="D1" s="56"/>
      <c r="E1" s="56"/>
      <c r="F1" s="56"/>
      <c r="G1" s="41"/>
    </row>
    <row r="2" spans="1:7" ht="113.25" customHeight="1" x14ac:dyDescent="0.25">
      <c r="A2" s="63" t="s">
        <v>53</v>
      </c>
      <c r="B2" s="63"/>
      <c r="C2" s="63"/>
      <c r="D2" s="63"/>
      <c r="E2" s="63"/>
      <c r="F2" s="63"/>
    </row>
    <row r="3" spans="1:7" ht="28.5" customHeight="1" x14ac:dyDescent="0.35">
      <c r="A3" s="20" t="s">
        <v>0</v>
      </c>
      <c r="B3" s="21" t="s">
        <v>58</v>
      </c>
      <c r="C3" s="21" t="s">
        <v>2</v>
      </c>
      <c r="D3" s="21" t="s">
        <v>51</v>
      </c>
      <c r="E3" s="21" t="s">
        <v>3</v>
      </c>
      <c r="F3" s="1"/>
    </row>
    <row r="4" spans="1:7" ht="63" x14ac:dyDescent="0.25">
      <c r="A4" s="19" t="s">
        <v>4</v>
      </c>
      <c r="B4" s="22">
        <v>140</v>
      </c>
      <c r="C4" s="23">
        <v>50</v>
      </c>
      <c r="D4" s="64"/>
      <c r="E4" s="45">
        <f>D4*C4</f>
        <v>0</v>
      </c>
      <c r="F4" s="3" t="str">
        <f>IF(D4&gt;B4,"ERROR TARIFA","")</f>
        <v/>
      </c>
    </row>
    <row r="5" spans="1:7" ht="47.25" x14ac:dyDescent="0.25">
      <c r="A5" s="19" t="s">
        <v>5</v>
      </c>
      <c r="B5" s="22">
        <v>90</v>
      </c>
      <c r="C5" s="23">
        <v>15</v>
      </c>
      <c r="D5" s="64"/>
      <c r="E5" s="45">
        <f t="shared" ref="E5:E7" si="0">D5*C5</f>
        <v>0</v>
      </c>
      <c r="F5" s="3" t="str">
        <f t="shared" ref="F5:F7" si="1">IF(D5&gt;B5,"ERROR TARIFA","")</f>
        <v/>
      </c>
    </row>
    <row r="6" spans="1:7" ht="47.25" x14ac:dyDescent="0.25">
      <c r="A6" s="19" t="s">
        <v>6</v>
      </c>
      <c r="B6" s="22">
        <v>60</v>
      </c>
      <c r="C6" s="23">
        <v>20</v>
      </c>
      <c r="D6" s="64"/>
      <c r="E6" s="45">
        <f t="shared" si="0"/>
        <v>0</v>
      </c>
      <c r="F6" s="3" t="str">
        <f t="shared" si="1"/>
        <v/>
      </c>
    </row>
    <row r="7" spans="1:7" ht="32.25" customHeight="1" x14ac:dyDescent="0.25">
      <c r="A7" s="19" t="s">
        <v>7</v>
      </c>
      <c r="B7" s="22">
        <v>120</v>
      </c>
      <c r="C7" s="23">
        <v>15</v>
      </c>
      <c r="D7" s="64"/>
      <c r="E7" s="45">
        <f t="shared" si="0"/>
        <v>0</v>
      </c>
      <c r="F7" s="3" t="str">
        <f t="shared" si="1"/>
        <v/>
      </c>
    </row>
    <row r="8" spans="1:7" ht="21.75" customHeight="1" x14ac:dyDescent="0.35">
      <c r="A8" s="1"/>
      <c r="B8" s="1"/>
      <c r="C8" s="1"/>
      <c r="D8" s="1"/>
      <c r="E8" s="46">
        <f>SUM(E4:E7)</f>
        <v>0</v>
      </c>
      <c r="F8" s="1"/>
    </row>
    <row r="9" spans="1:7" ht="15.75" x14ac:dyDescent="0.35">
      <c r="A9" s="1"/>
      <c r="B9" s="1"/>
      <c r="C9" s="1"/>
      <c r="D9" s="1"/>
      <c r="E9" s="1"/>
      <c r="F9" s="1"/>
    </row>
    <row r="10" spans="1:7" ht="30" customHeight="1" x14ac:dyDescent="0.35">
      <c r="A10" s="32" t="s">
        <v>8</v>
      </c>
      <c r="B10" s="32" t="s">
        <v>1</v>
      </c>
      <c r="C10" s="32" t="s">
        <v>2</v>
      </c>
      <c r="D10" s="32" t="s">
        <v>51</v>
      </c>
      <c r="E10" s="32" t="s">
        <v>3</v>
      </c>
      <c r="F10" s="1"/>
    </row>
    <row r="11" spans="1:7" ht="47.25" x14ac:dyDescent="0.25">
      <c r="A11" s="19" t="s">
        <v>9</v>
      </c>
      <c r="B11" s="24">
        <v>250</v>
      </c>
      <c r="C11" s="23">
        <v>10</v>
      </c>
      <c r="D11" s="65"/>
      <c r="E11" s="45">
        <f>D11*C11</f>
        <v>0</v>
      </c>
      <c r="F11" s="3" t="str">
        <f>IF(D11&gt;B11,"ERROR TARIFA","")</f>
        <v/>
      </c>
    </row>
    <row r="12" spans="1:7" ht="47.25" x14ac:dyDescent="0.25">
      <c r="A12" s="19" t="s">
        <v>10</v>
      </c>
      <c r="B12" s="24">
        <v>1000</v>
      </c>
      <c r="C12" s="23">
        <v>5</v>
      </c>
      <c r="D12" s="65"/>
      <c r="E12" s="45">
        <f t="shared" ref="E12:E15" si="2">D12*C12</f>
        <v>0</v>
      </c>
      <c r="F12" s="3" t="str">
        <f t="shared" ref="F12:F15" si="3">IF(D12&gt;B12,"ERROR TARIFA","")</f>
        <v/>
      </c>
    </row>
    <row r="13" spans="1:7" ht="21.75" customHeight="1" x14ac:dyDescent="0.25">
      <c r="A13" s="33" t="s">
        <v>11</v>
      </c>
      <c r="B13" s="25">
        <v>300</v>
      </c>
      <c r="C13" s="34">
        <v>5</v>
      </c>
      <c r="D13" s="66"/>
      <c r="E13" s="45">
        <f t="shared" si="2"/>
        <v>0</v>
      </c>
      <c r="F13" s="3" t="str">
        <f t="shared" si="3"/>
        <v/>
      </c>
    </row>
    <row r="14" spans="1:7" ht="21.75" customHeight="1" x14ac:dyDescent="0.35">
      <c r="A14" s="33" t="s">
        <v>12</v>
      </c>
      <c r="B14" s="25">
        <v>300</v>
      </c>
      <c r="C14" s="27">
        <v>3</v>
      </c>
      <c r="D14" s="66"/>
      <c r="E14" s="45">
        <f t="shared" si="2"/>
        <v>0</v>
      </c>
      <c r="F14" s="3" t="str">
        <f t="shared" si="3"/>
        <v/>
      </c>
    </row>
    <row r="15" spans="1:7" ht="31.5" x14ac:dyDescent="0.25">
      <c r="A15" s="19" t="s">
        <v>13</v>
      </c>
      <c r="B15" s="24">
        <v>80</v>
      </c>
      <c r="C15" s="23">
        <v>10</v>
      </c>
      <c r="D15" s="65"/>
      <c r="E15" s="45">
        <f t="shared" si="2"/>
        <v>0</v>
      </c>
      <c r="F15" s="3" t="str">
        <f t="shared" si="3"/>
        <v/>
      </c>
    </row>
    <row r="16" spans="1:7" ht="15.75" x14ac:dyDescent="0.35">
      <c r="A16" s="4"/>
      <c r="B16" s="1"/>
      <c r="C16" s="6"/>
      <c r="D16" s="7"/>
      <c r="E16" s="45">
        <f>SUM(E11:E15)</f>
        <v>0</v>
      </c>
      <c r="F16" s="1"/>
    </row>
    <row r="17" spans="1:6" ht="15.75" x14ac:dyDescent="0.35">
      <c r="A17" s="1"/>
      <c r="B17" s="1"/>
      <c r="C17" s="1"/>
      <c r="D17" s="1"/>
      <c r="E17" s="1"/>
      <c r="F17" s="1"/>
    </row>
    <row r="18" spans="1:6" ht="15.75" x14ac:dyDescent="0.35">
      <c r="A18" s="1"/>
      <c r="B18" s="1"/>
      <c r="C18" s="1"/>
      <c r="D18" s="1"/>
      <c r="E18" s="1"/>
      <c r="F18" s="1"/>
    </row>
    <row r="19" spans="1:6" ht="27.75" customHeight="1" x14ac:dyDescent="0.35">
      <c r="A19" s="32" t="s">
        <v>14</v>
      </c>
      <c r="B19" s="32" t="s">
        <v>1</v>
      </c>
      <c r="C19" s="32" t="s">
        <v>2</v>
      </c>
      <c r="D19" s="32" t="s">
        <v>51</v>
      </c>
      <c r="E19" s="32" t="s">
        <v>3</v>
      </c>
      <c r="F19" s="1"/>
    </row>
    <row r="20" spans="1:6" ht="18" customHeight="1" x14ac:dyDescent="0.25">
      <c r="A20" s="19" t="s">
        <v>15</v>
      </c>
      <c r="B20" s="22">
        <v>24</v>
      </c>
      <c r="C20" s="23">
        <v>15</v>
      </c>
      <c r="D20" s="64"/>
      <c r="E20" s="45">
        <f>D20*C20</f>
        <v>0</v>
      </c>
      <c r="F20" s="3" t="str">
        <f>IF(D20&gt;B20,"ERROR TARIFA","")</f>
        <v/>
      </c>
    </row>
    <row r="21" spans="1:6" ht="18" customHeight="1" x14ac:dyDescent="0.25">
      <c r="A21" s="19" t="s">
        <v>16</v>
      </c>
      <c r="B21" s="22">
        <v>27</v>
      </c>
      <c r="C21" s="23">
        <v>15</v>
      </c>
      <c r="D21" s="64"/>
      <c r="E21" s="45">
        <f t="shared" ref="E21:E27" si="4">D21*C21</f>
        <v>0</v>
      </c>
      <c r="F21" s="3" t="str">
        <f t="shared" ref="F21:F26" si="5">IF(D21&gt;B21,"ERROR TARIFA","")</f>
        <v/>
      </c>
    </row>
    <row r="22" spans="1:6" ht="18" customHeight="1" x14ac:dyDescent="0.25">
      <c r="A22" s="19" t="s">
        <v>17</v>
      </c>
      <c r="B22" s="22">
        <v>34</v>
      </c>
      <c r="C22" s="23">
        <v>15</v>
      </c>
      <c r="D22" s="64"/>
      <c r="E22" s="45">
        <f t="shared" si="4"/>
        <v>0</v>
      </c>
      <c r="F22" s="3" t="str">
        <f t="shared" si="5"/>
        <v/>
      </c>
    </row>
    <row r="23" spans="1:6" ht="18" customHeight="1" x14ac:dyDescent="0.25">
      <c r="A23" s="19" t="s">
        <v>18</v>
      </c>
      <c r="B23" s="22">
        <v>50</v>
      </c>
      <c r="C23" s="23">
        <v>25</v>
      </c>
      <c r="D23" s="64"/>
      <c r="E23" s="45">
        <f t="shared" si="4"/>
        <v>0</v>
      </c>
      <c r="F23" s="3" t="str">
        <f t="shared" si="5"/>
        <v/>
      </c>
    </row>
    <row r="24" spans="1:6" ht="18" customHeight="1" x14ac:dyDescent="0.25">
      <c r="A24" s="19" t="s">
        <v>19</v>
      </c>
      <c r="B24" s="26">
        <v>26</v>
      </c>
      <c r="C24" s="23">
        <v>10</v>
      </c>
      <c r="D24" s="67"/>
      <c r="E24" s="45">
        <f t="shared" si="4"/>
        <v>0</v>
      </c>
      <c r="F24" s="3" t="str">
        <f t="shared" si="5"/>
        <v/>
      </c>
    </row>
    <row r="25" spans="1:6" ht="18" customHeight="1" x14ac:dyDescent="0.25">
      <c r="A25" s="19" t="s">
        <v>20</v>
      </c>
      <c r="B25" s="22">
        <v>24</v>
      </c>
      <c r="C25" s="23">
        <v>5</v>
      </c>
      <c r="D25" s="64"/>
      <c r="E25" s="45">
        <f t="shared" si="4"/>
        <v>0</v>
      </c>
      <c r="F25" s="3" t="str">
        <f t="shared" si="5"/>
        <v/>
      </c>
    </row>
    <row r="26" spans="1:6" ht="18" customHeight="1" x14ac:dyDescent="0.35">
      <c r="A26" s="18" t="s">
        <v>21</v>
      </c>
      <c r="B26" s="22">
        <v>92</v>
      </c>
      <c r="C26" s="27">
        <v>5</v>
      </c>
      <c r="D26" s="64"/>
      <c r="E26" s="45">
        <f t="shared" si="4"/>
        <v>0</v>
      </c>
      <c r="F26" s="3" t="str">
        <f t="shared" si="5"/>
        <v/>
      </c>
    </row>
    <row r="27" spans="1:6" ht="18" customHeight="1" x14ac:dyDescent="0.35">
      <c r="A27" s="18" t="s">
        <v>57</v>
      </c>
      <c r="B27" s="22">
        <v>18</v>
      </c>
      <c r="C27" s="27">
        <v>10</v>
      </c>
      <c r="D27" s="64"/>
      <c r="E27" s="45">
        <f t="shared" si="4"/>
        <v>0</v>
      </c>
      <c r="F27" s="3"/>
    </row>
    <row r="28" spans="1:6" ht="15.75" x14ac:dyDescent="0.35">
      <c r="A28" s="4"/>
      <c r="B28" s="6"/>
      <c r="C28" s="6"/>
      <c r="D28" s="5"/>
      <c r="E28" s="45">
        <f>SUM(E20:E27)</f>
        <v>0</v>
      </c>
    </row>
    <row r="29" spans="1:6" ht="15.75" x14ac:dyDescent="0.35">
      <c r="A29" s="4" t="s">
        <v>22</v>
      </c>
      <c r="B29" s="4"/>
      <c r="C29" s="4"/>
      <c r="D29" s="4"/>
      <c r="E29" s="1"/>
    </row>
    <row r="30" spans="1:6" ht="15.75" x14ac:dyDescent="0.35">
      <c r="A30" s="1"/>
      <c r="B30" s="1"/>
      <c r="C30" s="1"/>
      <c r="D30" s="1"/>
      <c r="E30" s="1"/>
    </row>
    <row r="31" spans="1:6" ht="15.75" x14ac:dyDescent="0.35">
      <c r="A31" s="8" t="s">
        <v>23</v>
      </c>
      <c r="B31" s="1"/>
      <c r="C31" s="9">
        <v>0.3</v>
      </c>
      <c r="D31" s="10"/>
      <c r="E31" s="1"/>
    </row>
    <row r="32" spans="1:6" ht="31.5" x14ac:dyDescent="0.25">
      <c r="A32" s="32" t="s">
        <v>24</v>
      </c>
      <c r="B32" s="32" t="s">
        <v>25</v>
      </c>
      <c r="C32" s="32" t="s">
        <v>26</v>
      </c>
      <c r="D32" s="32" t="s">
        <v>56</v>
      </c>
      <c r="E32" s="32" t="s">
        <v>3</v>
      </c>
    </row>
    <row r="33" spans="1:7" ht="18" customHeight="1" x14ac:dyDescent="0.25">
      <c r="A33" s="28">
        <v>0</v>
      </c>
      <c r="B33" s="38">
        <v>200</v>
      </c>
      <c r="C33" s="28">
        <v>5</v>
      </c>
      <c r="D33" s="68"/>
      <c r="E33" s="45">
        <f>D33*C33</f>
        <v>0</v>
      </c>
      <c r="F33" s="3" t="str">
        <f t="shared" ref="F28:F55" si="6">IF(D33&gt;B33,"ERROR TARIFA","")</f>
        <v/>
      </c>
    </row>
    <row r="34" spans="1:7" ht="18" customHeight="1" x14ac:dyDescent="0.25">
      <c r="A34" s="28">
        <v>1</v>
      </c>
      <c r="B34" s="38">
        <v>350</v>
      </c>
      <c r="C34" s="28">
        <v>2</v>
      </c>
      <c r="D34" s="68"/>
      <c r="E34" s="45">
        <f t="shared" ref="E34:E41" si="7">D34*C34</f>
        <v>0</v>
      </c>
      <c r="F34" s="3" t="str">
        <f t="shared" si="6"/>
        <v/>
      </c>
    </row>
    <row r="35" spans="1:7" ht="18" customHeight="1" x14ac:dyDescent="0.25">
      <c r="A35" s="28">
        <v>2</v>
      </c>
      <c r="B35" s="38">
        <v>550</v>
      </c>
      <c r="C35" s="28">
        <v>2</v>
      </c>
      <c r="D35" s="68"/>
      <c r="E35" s="45">
        <f t="shared" si="7"/>
        <v>0</v>
      </c>
      <c r="F35" s="3"/>
    </row>
    <row r="36" spans="1:7" ht="18" customHeight="1" x14ac:dyDescent="0.25">
      <c r="A36" s="28">
        <v>3</v>
      </c>
      <c r="B36" s="38">
        <v>720</v>
      </c>
      <c r="C36" s="28">
        <v>2</v>
      </c>
      <c r="D36" s="68"/>
      <c r="E36" s="45">
        <f t="shared" si="7"/>
        <v>0</v>
      </c>
      <c r="F36" s="3" t="str">
        <f t="shared" ref="F36" si="8">IF(D36&gt;B36,"ERROR TARIFA","")</f>
        <v/>
      </c>
    </row>
    <row r="37" spans="1:7" ht="18" customHeight="1" x14ac:dyDescent="0.25">
      <c r="A37" s="28">
        <v>4</v>
      </c>
      <c r="B37" s="38">
        <v>950</v>
      </c>
      <c r="C37" s="28">
        <v>8</v>
      </c>
      <c r="D37" s="68"/>
      <c r="E37" s="45">
        <f t="shared" si="7"/>
        <v>0</v>
      </c>
      <c r="F37" s="3" t="str">
        <f t="shared" si="6"/>
        <v/>
      </c>
    </row>
    <row r="38" spans="1:7" ht="18" customHeight="1" x14ac:dyDescent="0.25">
      <c r="A38" s="28">
        <v>5</v>
      </c>
      <c r="B38" s="38">
        <v>1200</v>
      </c>
      <c r="C38" s="28">
        <v>1</v>
      </c>
      <c r="D38" s="68"/>
      <c r="E38" s="45">
        <f t="shared" si="7"/>
        <v>0</v>
      </c>
      <c r="F38" s="3" t="str">
        <f t="shared" si="6"/>
        <v/>
      </c>
    </row>
    <row r="39" spans="1:7" ht="18" customHeight="1" x14ac:dyDescent="0.25">
      <c r="A39" s="28">
        <v>6</v>
      </c>
      <c r="B39" s="38">
        <v>1300</v>
      </c>
      <c r="C39" s="28">
        <v>1</v>
      </c>
      <c r="D39" s="68"/>
      <c r="E39" s="45">
        <f t="shared" si="7"/>
        <v>0</v>
      </c>
      <c r="F39" s="3" t="str">
        <f t="shared" si="6"/>
        <v/>
      </c>
    </row>
    <row r="40" spans="1:7" ht="18" customHeight="1" x14ac:dyDescent="0.25">
      <c r="A40" s="28">
        <v>7</v>
      </c>
      <c r="B40" s="38">
        <v>1450</v>
      </c>
      <c r="C40" s="28">
        <v>0</v>
      </c>
      <c r="D40" s="68"/>
      <c r="E40" s="45">
        <f t="shared" si="7"/>
        <v>0</v>
      </c>
      <c r="F40" s="3" t="str">
        <f t="shared" si="6"/>
        <v/>
      </c>
    </row>
    <row r="41" spans="1:7" ht="18" customHeight="1" x14ac:dyDescent="0.25">
      <c r="A41" s="28">
        <v>8</v>
      </c>
      <c r="B41" s="38">
        <v>1800</v>
      </c>
      <c r="C41" s="28">
        <v>0</v>
      </c>
      <c r="D41" s="68"/>
      <c r="E41" s="45">
        <f t="shared" si="7"/>
        <v>0</v>
      </c>
      <c r="F41" s="3" t="str">
        <f t="shared" si="6"/>
        <v/>
      </c>
    </row>
    <row r="42" spans="1:7" ht="15.75" x14ac:dyDescent="0.35">
      <c r="A42" s="1"/>
      <c r="B42" s="1"/>
      <c r="C42" s="1"/>
      <c r="D42" s="12"/>
      <c r="E42" s="45">
        <f>SUM(E33:E41)</f>
        <v>0</v>
      </c>
    </row>
    <row r="43" spans="1:7" ht="15.75" x14ac:dyDescent="0.35">
      <c r="A43" s="35" t="s">
        <v>27</v>
      </c>
      <c r="B43" s="14"/>
      <c r="C43" s="14"/>
      <c r="D43" s="14"/>
      <c r="E43" s="14"/>
    </row>
    <row r="44" spans="1:7" ht="15.75" x14ac:dyDescent="0.35">
      <c r="A44" s="35"/>
      <c r="B44" s="14"/>
      <c r="C44" s="14"/>
      <c r="D44" s="14"/>
      <c r="E44" s="14"/>
    </row>
    <row r="45" spans="1:7" ht="15.75" x14ac:dyDescent="0.35">
      <c r="A45" s="8" t="s">
        <v>60</v>
      </c>
      <c r="B45" s="44">
        <v>0.3</v>
      </c>
      <c r="C45" s="14"/>
      <c r="D45" s="14"/>
      <c r="E45" s="14"/>
    </row>
    <row r="46" spans="1:7" ht="31.5" x14ac:dyDescent="0.25">
      <c r="A46" s="32" t="s">
        <v>24</v>
      </c>
      <c r="B46" s="42" t="s">
        <v>59</v>
      </c>
      <c r="C46" s="32" t="s">
        <v>26</v>
      </c>
      <c r="D46" s="32" t="s">
        <v>56</v>
      </c>
      <c r="E46" s="32" t="s">
        <v>3</v>
      </c>
    </row>
    <row r="47" spans="1:7" ht="18" customHeight="1" x14ac:dyDescent="0.25">
      <c r="A47" s="28">
        <v>0</v>
      </c>
      <c r="B47" s="43">
        <f>+B33*B45</f>
        <v>60</v>
      </c>
      <c r="C47" s="28">
        <v>5</v>
      </c>
      <c r="D47" s="69"/>
      <c r="E47" s="45">
        <f>+D47*C47</f>
        <v>0</v>
      </c>
      <c r="F47" s="3" t="str">
        <f t="shared" si="6"/>
        <v/>
      </c>
      <c r="G47" s="55"/>
    </row>
    <row r="48" spans="1:7" ht="18" customHeight="1" x14ac:dyDescent="0.25">
      <c r="A48" s="28">
        <v>1</v>
      </c>
      <c r="B48" s="43">
        <f t="shared" ref="B48:B55" si="9">+B34*$B$45</f>
        <v>105</v>
      </c>
      <c r="C48" s="28">
        <v>2</v>
      </c>
      <c r="D48" s="69"/>
      <c r="E48" s="45">
        <f t="shared" ref="E48:E55" si="10">+D48*C48</f>
        <v>0</v>
      </c>
      <c r="F48" s="3" t="str">
        <f t="shared" si="6"/>
        <v/>
      </c>
    </row>
    <row r="49" spans="1:6" ht="18" customHeight="1" x14ac:dyDescent="0.25">
      <c r="A49" s="28">
        <v>2</v>
      </c>
      <c r="B49" s="43">
        <f t="shared" si="9"/>
        <v>165</v>
      </c>
      <c r="C49" s="28">
        <v>2</v>
      </c>
      <c r="D49" s="69"/>
      <c r="E49" s="45">
        <f t="shared" si="10"/>
        <v>0</v>
      </c>
      <c r="F49" s="3" t="str">
        <f t="shared" si="6"/>
        <v/>
      </c>
    </row>
    <row r="50" spans="1:6" ht="18" customHeight="1" x14ac:dyDescent="0.25">
      <c r="A50" s="28">
        <v>3</v>
      </c>
      <c r="B50" s="43">
        <f t="shared" si="9"/>
        <v>216</v>
      </c>
      <c r="C50" s="28">
        <v>2</v>
      </c>
      <c r="D50" s="69"/>
      <c r="E50" s="45">
        <f t="shared" si="10"/>
        <v>0</v>
      </c>
      <c r="F50" s="3" t="str">
        <f t="shared" si="6"/>
        <v/>
      </c>
    </row>
    <row r="51" spans="1:6" ht="18" customHeight="1" x14ac:dyDescent="0.25">
      <c r="A51" s="28">
        <v>4</v>
      </c>
      <c r="B51" s="43">
        <f t="shared" si="9"/>
        <v>285</v>
      </c>
      <c r="C51" s="28">
        <v>8</v>
      </c>
      <c r="D51" s="69"/>
      <c r="E51" s="45">
        <f t="shared" si="10"/>
        <v>0</v>
      </c>
      <c r="F51" s="3" t="str">
        <f t="shared" si="6"/>
        <v/>
      </c>
    </row>
    <row r="52" spans="1:6" ht="18" customHeight="1" x14ac:dyDescent="0.25">
      <c r="A52" s="28">
        <v>5</v>
      </c>
      <c r="B52" s="43">
        <f t="shared" si="9"/>
        <v>360</v>
      </c>
      <c r="C52" s="28">
        <v>1</v>
      </c>
      <c r="D52" s="69"/>
      <c r="E52" s="45">
        <f t="shared" si="10"/>
        <v>0</v>
      </c>
      <c r="F52" s="3" t="str">
        <f t="shared" si="6"/>
        <v/>
      </c>
    </row>
    <row r="53" spans="1:6" ht="18" customHeight="1" x14ac:dyDescent="0.25">
      <c r="A53" s="28">
        <v>6</v>
      </c>
      <c r="B53" s="43">
        <f t="shared" si="9"/>
        <v>390</v>
      </c>
      <c r="C53" s="28">
        <v>1</v>
      </c>
      <c r="D53" s="69"/>
      <c r="E53" s="45">
        <f t="shared" si="10"/>
        <v>0</v>
      </c>
      <c r="F53" s="3" t="str">
        <f t="shared" si="6"/>
        <v/>
      </c>
    </row>
    <row r="54" spans="1:6" ht="18" customHeight="1" x14ac:dyDescent="0.25">
      <c r="A54" s="28">
        <v>7</v>
      </c>
      <c r="B54" s="43">
        <f>+B40*$B$45</f>
        <v>435</v>
      </c>
      <c r="C54" s="28">
        <v>0</v>
      </c>
      <c r="D54" s="69"/>
      <c r="E54" s="45">
        <f t="shared" si="10"/>
        <v>0</v>
      </c>
      <c r="F54" s="3" t="str">
        <f t="shared" si="6"/>
        <v/>
      </c>
    </row>
    <row r="55" spans="1:6" ht="18" customHeight="1" x14ac:dyDescent="0.25">
      <c r="A55" s="28">
        <v>8</v>
      </c>
      <c r="B55" s="43">
        <f t="shared" si="9"/>
        <v>540</v>
      </c>
      <c r="C55" s="28">
        <v>0</v>
      </c>
      <c r="D55" s="69"/>
      <c r="E55" s="45">
        <f t="shared" si="10"/>
        <v>0</v>
      </c>
      <c r="F55" s="3" t="str">
        <f t="shared" si="6"/>
        <v/>
      </c>
    </row>
    <row r="56" spans="1:6" ht="15.75" x14ac:dyDescent="0.35">
      <c r="A56" s="35"/>
      <c r="B56" s="14"/>
      <c r="C56" s="14"/>
      <c r="D56" s="14"/>
      <c r="E56" s="45">
        <f>SUM(E47:E55)</f>
        <v>0</v>
      </c>
      <c r="F56" s="1"/>
    </row>
    <row r="57" spans="1:6" ht="15.75" x14ac:dyDescent="0.35">
      <c r="A57" s="1"/>
      <c r="B57" s="1"/>
      <c r="C57" s="1"/>
      <c r="D57" s="1"/>
      <c r="E57" s="1"/>
      <c r="F57" s="1"/>
    </row>
    <row r="58" spans="1:6" ht="15.75" x14ac:dyDescent="0.35">
      <c r="A58" s="13" t="s">
        <v>28</v>
      </c>
      <c r="B58" s="1"/>
      <c r="C58" s="1"/>
      <c r="D58" s="1"/>
      <c r="E58" s="1"/>
      <c r="F58" s="1"/>
    </row>
    <row r="59" spans="1:6" ht="31.5" x14ac:dyDescent="0.35">
      <c r="A59" s="32" t="s">
        <v>24</v>
      </c>
      <c r="B59" s="32" t="s">
        <v>29</v>
      </c>
      <c r="C59" s="32" t="s">
        <v>26</v>
      </c>
      <c r="D59" s="32" t="s">
        <v>56</v>
      </c>
      <c r="E59" s="32" t="s">
        <v>3</v>
      </c>
      <c r="F59" s="1"/>
    </row>
    <row r="60" spans="1:6" ht="18" customHeight="1" x14ac:dyDescent="0.25">
      <c r="A60" s="28">
        <v>0</v>
      </c>
      <c r="B60" s="38">
        <v>0</v>
      </c>
      <c r="C60" s="28">
        <v>0</v>
      </c>
      <c r="D60" s="68"/>
      <c r="E60" s="45">
        <f>+D60*C60</f>
        <v>0</v>
      </c>
      <c r="F60" s="3" t="str">
        <f>IF(D60&gt;B60,"ERROR TARIFA","")</f>
        <v/>
      </c>
    </row>
    <row r="61" spans="1:6" ht="18" customHeight="1" x14ac:dyDescent="0.25">
      <c r="A61" s="28">
        <v>1</v>
      </c>
      <c r="B61" s="38">
        <v>280</v>
      </c>
      <c r="C61" s="28">
        <v>5</v>
      </c>
      <c r="D61" s="68"/>
      <c r="E61" s="45">
        <f t="shared" ref="E61:E68" si="11">+D61*C61</f>
        <v>0</v>
      </c>
      <c r="F61" s="3" t="str">
        <f t="shared" ref="F61:F68" si="12">IF(D61&gt;B61,"ERROR TARIFA","")</f>
        <v/>
      </c>
    </row>
    <row r="62" spans="1:6" ht="18" customHeight="1" x14ac:dyDescent="0.25">
      <c r="A62" s="28">
        <v>2</v>
      </c>
      <c r="B62" s="38">
        <v>340</v>
      </c>
      <c r="C62" s="28">
        <v>2</v>
      </c>
      <c r="D62" s="68"/>
      <c r="E62" s="45">
        <f t="shared" si="11"/>
        <v>0</v>
      </c>
      <c r="F62" s="3" t="str">
        <f t="shared" si="12"/>
        <v/>
      </c>
    </row>
    <row r="63" spans="1:6" ht="18" customHeight="1" x14ac:dyDescent="0.25">
      <c r="A63" s="28">
        <v>3</v>
      </c>
      <c r="B63" s="38">
        <v>480</v>
      </c>
      <c r="C63" s="28">
        <v>2</v>
      </c>
      <c r="D63" s="68"/>
      <c r="E63" s="45">
        <f t="shared" si="11"/>
        <v>0</v>
      </c>
      <c r="F63" s="3" t="str">
        <f t="shared" si="12"/>
        <v/>
      </c>
    </row>
    <row r="64" spans="1:6" ht="18" customHeight="1" x14ac:dyDescent="0.25">
      <c r="A64" s="28">
        <v>4</v>
      </c>
      <c r="B64" s="38">
        <v>610</v>
      </c>
      <c r="C64" s="28">
        <v>2</v>
      </c>
      <c r="D64" s="68"/>
      <c r="E64" s="45">
        <f t="shared" si="11"/>
        <v>0</v>
      </c>
      <c r="F64" s="3" t="str">
        <f t="shared" si="12"/>
        <v/>
      </c>
    </row>
    <row r="65" spans="1:6" ht="18" customHeight="1" x14ac:dyDescent="0.25">
      <c r="A65" s="28">
        <v>5</v>
      </c>
      <c r="B65" s="38">
        <v>710</v>
      </c>
      <c r="C65" s="28">
        <v>8</v>
      </c>
      <c r="D65" s="68"/>
      <c r="E65" s="45">
        <f t="shared" si="11"/>
        <v>0</v>
      </c>
      <c r="F65" s="3" t="str">
        <f t="shared" si="12"/>
        <v/>
      </c>
    </row>
    <row r="66" spans="1:6" ht="18" customHeight="1" x14ac:dyDescent="0.25">
      <c r="A66" s="28">
        <v>6</v>
      </c>
      <c r="B66" s="38">
        <v>810</v>
      </c>
      <c r="C66" s="28">
        <v>1</v>
      </c>
      <c r="D66" s="68"/>
      <c r="E66" s="45">
        <f t="shared" si="11"/>
        <v>0</v>
      </c>
      <c r="F66" s="3" t="str">
        <f t="shared" si="12"/>
        <v/>
      </c>
    </row>
    <row r="67" spans="1:6" ht="18" customHeight="1" x14ac:dyDescent="0.25">
      <c r="A67" s="28">
        <v>7</v>
      </c>
      <c r="B67" s="38">
        <v>850</v>
      </c>
      <c r="C67" s="28">
        <v>1</v>
      </c>
      <c r="D67" s="68"/>
      <c r="E67" s="45">
        <f t="shared" si="11"/>
        <v>0</v>
      </c>
      <c r="F67" s="3" t="str">
        <f t="shared" si="12"/>
        <v/>
      </c>
    </row>
    <row r="68" spans="1:6" ht="18" customHeight="1" x14ac:dyDescent="0.25">
      <c r="A68" s="28">
        <v>8</v>
      </c>
      <c r="B68" s="38">
        <v>850</v>
      </c>
      <c r="C68" s="28">
        <v>0</v>
      </c>
      <c r="D68" s="68"/>
      <c r="E68" s="45">
        <f t="shared" si="11"/>
        <v>0</v>
      </c>
      <c r="F68" s="3" t="str">
        <f t="shared" si="12"/>
        <v/>
      </c>
    </row>
    <row r="69" spans="1:6" ht="15.75" x14ac:dyDescent="0.35">
      <c r="A69" s="1"/>
      <c r="B69" s="1"/>
      <c r="C69" s="1"/>
      <c r="D69" s="12"/>
      <c r="E69" s="45">
        <f>SUM(E60:E68)</f>
        <v>0</v>
      </c>
      <c r="F69" s="1"/>
    </row>
    <row r="70" spans="1:6" ht="15.75" x14ac:dyDescent="0.35">
      <c r="A70" s="1"/>
      <c r="B70" s="1"/>
      <c r="C70" s="1"/>
      <c r="D70" s="1"/>
      <c r="E70" s="1"/>
      <c r="F70" s="1"/>
    </row>
    <row r="71" spans="1:6" ht="15.75" x14ac:dyDescent="0.35">
      <c r="A71" s="15" t="s">
        <v>30</v>
      </c>
      <c r="B71" s="1"/>
      <c r="C71" s="1"/>
      <c r="D71" s="1"/>
      <c r="E71" s="1"/>
      <c r="F71" s="1"/>
    </row>
    <row r="72" spans="1:6" ht="31.5" x14ac:dyDescent="0.35">
      <c r="A72" s="32" t="s">
        <v>24</v>
      </c>
      <c r="B72" s="32" t="s">
        <v>31</v>
      </c>
      <c r="C72" s="32" t="s">
        <v>26</v>
      </c>
      <c r="D72" s="32" t="s">
        <v>56</v>
      </c>
      <c r="E72" s="32" t="s">
        <v>3</v>
      </c>
      <c r="F72" s="1"/>
    </row>
    <row r="73" spans="1:6" ht="18" customHeight="1" x14ac:dyDescent="0.25">
      <c r="A73" s="28">
        <v>0</v>
      </c>
      <c r="B73" s="38">
        <v>220</v>
      </c>
      <c r="C73" s="28">
        <v>5</v>
      </c>
      <c r="D73" s="68"/>
      <c r="E73" s="45">
        <f>+D73*C73</f>
        <v>0</v>
      </c>
      <c r="F73" s="3" t="str">
        <f>IF(D73&gt;B73,"ERROR TARIFA","")</f>
        <v/>
      </c>
    </row>
    <row r="74" spans="1:6" ht="18" customHeight="1" x14ac:dyDescent="0.25">
      <c r="A74" s="28">
        <v>1</v>
      </c>
      <c r="B74" s="38">
        <v>270</v>
      </c>
      <c r="C74" s="28">
        <v>2</v>
      </c>
      <c r="D74" s="68"/>
      <c r="E74" s="45">
        <f t="shared" ref="E74:E81" si="13">+D74*C74</f>
        <v>0</v>
      </c>
      <c r="F74" s="3" t="str">
        <f t="shared" ref="F74:F81" si="14">IF(D74&gt;B74,"ERROR TARIFA","")</f>
        <v/>
      </c>
    </row>
    <row r="75" spans="1:6" ht="18" customHeight="1" x14ac:dyDescent="0.25">
      <c r="A75" s="28">
        <v>2</v>
      </c>
      <c r="B75" s="38">
        <v>375</v>
      </c>
      <c r="C75" s="28">
        <v>2</v>
      </c>
      <c r="D75" s="68"/>
      <c r="E75" s="45">
        <f t="shared" si="13"/>
        <v>0</v>
      </c>
      <c r="F75" s="3" t="str">
        <f t="shared" si="14"/>
        <v/>
      </c>
    </row>
    <row r="76" spans="1:6" ht="18" customHeight="1" x14ac:dyDescent="0.25">
      <c r="A76" s="28">
        <v>3</v>
      </c>
      <c r="B76" s="38">
        <v>630</v>
      </c>
      <c r="C76" s="28">
        <v>2</v>
      </c>
      <c r="D76" s="68"/>
      <c r="E76" s="45">
        <f t="shared" si="13"/>
        <v>0</v>
      </c>
      <c r="F76" s="3" t="str">
        <f t="shared" si="14"/>
        <v/>
      </c>
    </row>
    <row r="77" spans="1:6" ht="18" customHeight="1" x14ac:dyDescent="0.25">
      <c r="A77" s="28">
        <v>4</v>
      </c>
      <c r="B77" s="38">
        <v>820</v>
      </c>
      <c r="C77" s="28">
        <v>8</v>
      </c>
      <c r="D77" s="68"/>
      <c r="E77" s="45">
        <f t="shared" si="13"/>
        <v>0</v>
      </c>
      <c r="F77" s="3" t="str">
        <f t="shared" si="14"/>
        <v/>
      </c>
    </row>
    <row r="78" spans="1:6" ht="18" customHeight="1" x14ac:dyDescent="0.25">
      <c r="A78" s="28">
        <v>5</v>
      </c>
      <c r="B78" s="38">
        <v>890</v>
      </c>
      <c r="C78" s="28">
        <v>1</v>
      </c>
      <c r="D78" s="68"/>
      <c r="E78" s="45">
        <f t="shared" si="13"/>
        <v>0</v>
      </c>
      <c r="F78" s="3" t="str">
        <f t="shared" si="14"/>
        <v/>
      </c>
    </row>
    <row r="79" spans="1:6" ht="18" customHeight="1" x14ac:dyDescent="0.25">
      <c r="A79" s="28">
        <v>6</v>
      </c>
      <c r="B79" s="38">
        <v>1000</v>
      </c>
      <c r="C79" s="28">
        <v>1</v>
      </c>
      <c r="D79" s="68"/>
      <c r="E79" s="45">
        <f t="shared" si="13"/>
        <v>0</v>
      </c>
      <c r="F79" s="3" t="str">
        <f t="shared" si="14"/>
        <v/>
      </c>
    </row>
    <row r="80" spans="1:6" ht="18" customHeight="1" x14ac:dyDescent="0.25">
      <c r="A80" s="28">
        <v>7</v>
      </c>
      <c r="B80" s="38">
        <v>1300</v>
      </c>
      <c r="C80" s="28">
        <v>0</v>
      </c>
      <c r="D80" s="68"/>
      <c r="E80" s="45">
        <f t="shared" si="13"/>
        <v>0</v>
      </c>
      <c r="F80" s="3" t="str">
        <f t="shared" si="14"/>
        <v/>
      </c>
    </row>
    <row r="81" spans="1:6" ht="18" customHeight="1" x14ac:dyDescent="0.25">
      <c r="A81" s="28">
        <v>8</v>
      </c>
      <c r="B81" s="38">
        <v>1500</v>
      </c>
      <c r="C81" s="28">
        <v>0</v>
      </c>
      <c r="D81" s="68"/>
      <c r="E81" s="45">
        <f t="shared" si="13"/>
        <v>0</v>
      </c>
      <c r="F81" s="3" t="str">
        <f t="shared" si="14"/>
        <v/>
      </c>
    </row>
    <row r="82" spans="1:6" ht="15.75" x14ac:dyDescent="0.35">
      <c r="A82" s="1"/>
      <c r="B82" s="1"/>
      <c r="C82" s="1"/>
      <c r="D82" s="12"/>
      <c r="E82" s="45">
        <f>SUM(E73:E81)</f>
        <v>0</v>
      </c>
      <c r="F82" s="1"/>
    </row>
    <row r="83" spans="1:6" ht="15.75" x14ac:dyDescent="0.35">
      <c r="A83" s="1"/>
      <c r="B83" s="1"/>
      <c r="C83" s="1"/>
      <c r="D83" s="1"/>
      <c r="E83" s="1"/>
      <c r="F83" s="1"/>
    </row>
    <row r="84" spans="1:6" ht="16.5" thickBot="1" x14ac:dyDescent="0.4">
      <c r="A84" s="1"/>
      <c r="B84" s="1"/>
      <c r="C84" s="1"/>
      <c r="D84" s="1"/>
      <c r="E84" s="1"/>
      <c r="F84" s="1"/>
    </row>
    <row r="85" spans="1:6" ht="15.75" x14ac:dyDescent="0.35">
      <c r="A85" s="48" t="s">
        <v>32</v>
      </c>
      <c r="B85" s="48" t="s">
        <v>33</v>
      </c>
      <c r="C85" s="1"/>
      <c r="E85" s="1"/>
      <c r="F85" s="1"/>
    </row>
    <row r="86" spans="1:6" ht="15.75" x14ac:dyDescent="0.35">
      <c r="A86" s="49" t="s">
        <v>34</v>
      </c>
      <c r="B86" s="49" t="s">
        <v>35</v>
      </c>
      <c r="C86" s="1"/>
      <c r="E86" s="35"/>
      <c r="F86" s="1"/>
    </row>
    <row r="87" spans="1:6" ht="31.5" x14ac:dyDescent="0.25">
      <c r="A87" s="49" t="s">
        <v>36</v>
      </c>
      <c r="B87" s="50" t="s">
        <v>37</v>
      </c>
      <c r="C87" s="35"/>
      <c r="E87" s="35"/>
      <c r="F87" s="35"/>
    </row>
    <row r="88" spans="1:6" ht="31.5" x14ac:dyDescent="0.35">
      <c r="A88" s="50" t="s">
        <v>38</v>
      </c>
      <c r="B88" s="49" t="s">
        <v>39</v>
      </c>
      <c r="C88" s="36"/>
      <c r="E88" s="35"/>
      <c r="F88" s="1"/>
    </row>
    <row r="89" spans="1:6" ht="15.75" x14ac:dyDescent="0.35">
      <c r="A89" s="49" t="s">
        <v>40</v>
      </c>
      <c r="B89" s="52" t="s">
        <v>41</v>
      </c>
      <c r="C89" s="1"/>
      <c r="E89" s="35"/>
      <c r="F89" s="1"/>
    </row>
    <row r="90" spans="1:6" ht="15.75" x14ac:dyDescent="0.35">
      <c r="A90" s="49" t="s">
        <v>42</v>
      </c>
      <c r="B90" s="52" t="s">
        <v>43</v>
      </c>
      <c r="C90" s="1"/>
      <c r="E90" s="35"/>
      <c r="F90" s="1"/>
    </row>
    <row r="91" spans="1:6" ht="15.75" x14ac:dyDescent="0.35">
      <c r="A91" s="49" t="s">
        <v>44</v>
      </c>
      <c r="B91" s="53"/>
      <c r="C91" s="1"/>
      <c r="D91" s="1"/>
      <c r="E91" s="1"/>
      <c r="F91" s="1"/>
    </row>
    <row r="92" spans="1:6" ht="16.5" thickBot="1" x14ac:dyDescent="0.4">
      <c r="A92" s="51" t="s">
        <v>45</v>
      </c>
      <c r="B92" s="54"/>
      <c r="C92" s="1"/>
      <c r="D92" s="4"/>
      <c r="E92" s="4"/>
      <c r="F92" s="4"/>
    </row>
    <row r="93" spans="1:6" ht="15.75" x14ac:dyDescent="0.35">
      <c r="A93" s="1"/>
      <c r="B93" s="1"/>
      <c r="C93" s="1"/>
      <c r="D93" s="1"/>
      <c r="E93" s="1"/>
      <c r="F93" s="1"/>
    </row>
    <row r="94" spans="1:6" ht="15.75" x14ac:dyDescent="0.35">
      <c r="A94" s="1"/>
      <c r="B94" s="1"/>
      <c r="C94" s="1"/>
      <c r="D94" s="1"/>
      <c r="E94" s="1"/>
      <c r="F94" s="1"/>
    </row>
    <row r="95" spans="1:6" ht="69" customHeight="1" x14ac:dyDescent="0.25">
      <c r="A95" s="60" t="s">
        <v>46</v>
      </c>
      <c r="B95" s="60"/>
      <c r="C95" s="60"/>
      <c r="D95" s="60"/>
      <c r="E95" s="60"/>
      <c r="F95" s="4"/>
    </row>
    <row r="96" spans="1:6" ht="59.25" customHeight="1" x14ac:dyDescent="0.35">
      <c r="A96" s="59" t="s">
        <v>47</v>
      </c>
      <c r="B96" s="59"/>
      <c r="C96" s="59"/>
      <c r="D96" s="59"/>
      <c r="E96" s="59"/>
      <c r="F96" s="1"/>
    </row>
    <row r="97" spans="1:6" ht="15.75" x14ac:dyDescent="0.35">
      <c r="A97" s="1"/>
      <c r="B97" s="1"/>
      <c r="C97" s="1"/>
      <c r="D97" s="1"/>
      <c r="E97" s="1"/>
      <c r="F97" s="1"/>
    </row>
    <row r="98" spans="1:6" ht="25.5" customHeight="1" x14ac:dyDescent="0.35">
      <c r="A98" s="1"/>
      <c r="B98" s="1"/>
      <c r="C98" s="1"/>
      <c r="D98" s="32" t="s">
        <v>51</v>
      </c>
      <c r="E98" s="32" t="s">
        <v>3</v>
      </c>
      <c r="F98" s="1"/>
    </row>
    <row r="99" spans="1:6" ht="17.25" customHeight="1" x14ac:dyDescent="0.25">
      <c r="A99" s="37" t="s">
        <v>48</v>
      </c>
      <c r="B99" s="29">
        <v>5000</v>
      </c>
      <c r="C99" s="28">
        <v>1</v>
      </c>
      <c r="D99" s="29">
        <v>5000</v>
      </c>
      <c r="E99" s="47">
        <f>+B99</f>
        <v>5000</v>
      </c>
      <c r="F99" s="3" t="str">
        <f>IF(D99&gt;B99,"ERROR TARIFA","")</f>
        <v/>
      </c>
    </row>
    <row r="100" spans="1:6" ht="17.25" customHeight="1" x14ac:dyDescent="0.25">
      <c r="A100" s="37" t="s">
        <v>49</v>
      </c>
      <c r="B100" s="29">
        <v>1000</v>
      </c>
      <c r="C100" s="28">
        <v>1</v>
      </c>
      <c r="D100" s="29">
        <v>1000</v>
      </c>
      <c r="E100" s="47">
        <f t="shared" ref="E100:E101" si="15">+B100</f>
        <v>1000</v>
      </c>
      <c r="F100" s="3" t="str">
        <f t="shared" ref="F100:F101" si="16">IF(D100&gt;B100,"ERROR TARIFA","")</f>
        <v/>
      </c>
    </row>
    <row r="101" spans="1:6" ht="17.25" customHeight="1" x14ac:dyDescent="0.25">
      <c r="A101" s="37" t="s">
        <v>50</v>
      </c>
      <c r="B101" s="29">
        <v>1000</v>
      </c>
      <c r="C101" s="28">
        <v>1</v>
      </c>
      <c r="D101" s="29">
        <v>1000</v>
      </c>
      <c r="E101" s="47">
        <f t="shared" si="15"/>
        <v>1000</v>
      </c>
      <c r="F101" s="3" t="str">
        <f t="shared" si="16"/>
        <v/>
      </c>
    </row>
    <row r="102" spans="1:6" ht="15.75" x14ac:dyDescent="0.35">
      <c r="A102" s="1"/>
      <c r="B102" s="1"/>
      <c r="C102" s="1"/>
      <c r="D102" s="12"/>
      <c r="E102" s="11">
        <f>SUM(E99:E101)</f>
        <v>7000</v>
      </c>
      <c r="F102" s="1"/>
    </row>
    <row r="103" spans="1:6" ht="15.75" x14ac:dyDescent="0.35">
      <c r="A103" s="1"/>
      <c r="B103" s="1"/>
      <c r="C103" s="1"/>
      <c r="D103" s="1"/>
      <c r="E103" s="1"/>
      <c r="F103" s="1"/>
    </row>
    <row r="104" spans="1:6" ht="15.75" x14ac:dyDescent="0.35">
      <c r="A104" s="1"/>
      <c r="B104" s="1"/>
      <c r="C104" s="1"/>
      <c r="D104" s="1"/>
      <c r="E104" s="1"/>
      <c r="F104" s="1"/>
    </row>
    <row r="105" spans="1:6" ht="32.25" customHeight="1" x14ac:dyDescent="0.35">
      <c r="A105" s="61" t="s">
        <v>54</v>
      </c>
      <c r="B105" s="62"/>
      <c r="C105" s="16"/>
      <c r="D105" s="30"/>
      <c r="E105" s="39">
        <f>+E102+E82+E69+E56+E42+E28+E16+E8</f>
        <v>7000</v>
      </c>
    </row>
    <row r="106" spans="1:6" ht="32.25" customHeight="1" x14ac:dyDescent="0.35">
      <c r="A106" s="57" t="s">
        <v>61</v>
      </c>
      <c r="B106" s="58"/>
      <c r="C106" s="17">
        <v>2</v>
      </c>
      <c r="D106" s="1"/>
      <c r="E106" s="40">
        <f>+E105*2</f>
        <v>14000</v>
      </c>
    </row>
    <row r="107" spans="1:6" ht="15.75" x14ac:dyDescent="0.35">
      <c r="A107" s="1"/>
      <c r="B107" s="1"/>
      <c r="C107" s="31"/>
      <c r="D107" s="1"/>
      <c r="E107" s="1"/>
      <c r="F107" s="1"/>
    </row>
    <row r="108" spans="1:6" ht="51" customHeight="1" x14ac:dyDescent="0.25">
      <c r="A108" s="63" t="s">
        <v>55</v>
      </c>
      <c r="B108" s="63"/>
      <c r="C108" s="63"/>
      <c r="D108" s="63"/>
      <c r="E108" s="63"/>
      <c r="F108" s="63"/>
    </row>
  </sheetData>
  <sheetProtection sheet="1" objects="1" scenarios="1" formatColumns="0" selectLockedCells="1"/>
  <mergeCells count="7">
    <mergeCell ref="A1:F1"/>
    <mergeCell ref="A106:B106"/>
    <mergeCell ref="A108:F108"/>
    <mergeCell ref="A96:E96"/>
    <mergeCell ref="A2:F2"/>
    <mergeCell ref="A105:B105"/>
    <mergeCell ref="A95:E95"/>
  </mergeCells>
  <pageMargins left="0.9055118110236221" right="0.70866141732283472" top="0.74803149606299213" bottom="0.74803149606299213" header="0.31496062992125984" footer="0.31496062992125984"/>
  <pageSetup paperSize="9" scale="55" orientation="portrait" r:id="rId1"/>
  <headerFooter>
    <oddFooter>&amp;R&amp;P</oddFooter>
  </headerFooter>
  <rowBreaks count="2" manualBreakCount="2">
    <brk id="17" max="16383" man="1"/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cp:lastPrinted>2025-02-26T11:19:48Z</cp:lastPrinted>
  <dcterms:created xsi:type="dcterms:W3CDTF">2024-02-20T10:07:50Z</dcterms:created>
  <dcterms:modified xsi:type="dcterms:W3CDTF">2025-02-26T11:20:28Z</dcterms:modified>
</cp:coreProperties>
</file>