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srvbcn\usuaris\A_Sanitaria\2 PROVEEDORES\Ibiza\Hospitalari\2024\"/>
    </mc:Choice>
  </mc:AlternateContent>
  <xr:revisionPtr revIDLastSave="0" documentId="13_ncr:1_{47EBAD7F-0FE7-46D6-B455-536CEFB26B31}" xr6:coauthVersionLast="47" xr6:coauthVersionMax="47" xr10:uidLastSave="{00000000-0000-0000-0000-000000000000}"/>
  <bookViews>
    <workbookView xWindow="-120" yWindow="-120" windowWidth="29040" windowHeight="15840" xr2:uid="{490B755F-5060-4380-A9C6-F6FFF798187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8" i="1" l="1"/>
  <c r="F60" i="1"/>
  <c r="F61" i="1"/>
  <c r="F62"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6" i="1"/>
  <c r="F7" i="1"/>
  <c r="F8" i="1"/>
  <c r="F9" i="1"/>
  <c r="F10" i="1"/>
  <c r="F11" i="1"/>
  <c r="F12" i="1"/>
  <c r="E60" i="1"/>
  <c r="E61" i="1"/>
  <c r="E62" i="1"/>
  <c r="E59"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20" i="1"/>
  <c r="E6" i="1"/>
  <c r="E7" i="1"/>
  <c r="E8" i="1"/>
  <c r="E9" i="1"/>
  <c r="E10" i="1"/>
  <c r="E11" i="1"/>
  <c r="E12" i="1"/>
  <c r="E5" i="1"/>
  <c r="E77" i="1"/>
  <c r="E78" i="1"/>
  <c r="E79" i="1"/>
  <c r="E80" i="1"/>
  <c r="E76" i="1"/>
  <c r="F76" i="1"/>
  <c r="F77" i="1"/>
  <c r="F78" i="1"/>
  <c r="F79" i="1"/>
  <c r="F80" i="1"/>
  <c r="F71" i="1"/>
  <c r="E71" i="1"/>
  <c r="E72" i="1" s="1"/>
  <c r="F67" i="1"/>
  <c r="E67" i="1"/>
  <c r="E68" i="1" s="1"/>
  <c r="F59" i="1"/>
  <c r="F20" i="1"/>
  <c r="F5" i="1"/>
  <c r="E81" i="1" l="1"/>
  <c r="E13" i="1"/>
  <c r="E63" i="1"/>
  <c r="E54" i="1"/>
  <c r="F95" i="1" l="1"/>
  <c r="F96" i="1" s="1"/>
</calcChain>
</file>

<file path=xl/sharedStrings.xml><?xml version="1.0" encoding="utf-8"?>
<sst xmlns="http://schemas.openxmlformats.org/spreadsheetml/2006/main" count="107" uniqueCount="85">
  <si>
    <t>Urgencias y visitas</t>
  </si>
  <si>
    <t xml:space="preserve">  Precio Ud. </t>
  </si>
  <si>
    <t xml:space="preserve"> Ud.</t>
  </si>
  <si>
    <t>Total</t>
  </si>
  <si>
    <t>Urgencias y Visitas</t>
  </si>
  <si>
    <t>Precio Ud.</t>
  </si>
  <si>
    <t>Ud.</t>
  </si>
  <si>
    <t>Administración de medicación (por proceso)</t>
  </si>
  <si>
    <t>Cura primera consulta enfermería</t>
  </si>
  <si>
    <t>Cura consulta sucesiva de enfermería</t>
  </si>
  <si>
    <t>Rehabilitación (sesión)</t>
  </si>
  <si>
    <t>*En caso de ingreso hospitalario no procede la facturación de urgencias.</t>
  </si>
  <si>
    <t>* Las tarifas de primeras visitas y sucesivas serán de aplicación solamente para las interconsultas intrahospitalarias (pacientes ingresados), interconsultas en urgencias, así como las consultas postoperartorias.</t>
  </si>
  <si>
    <t>Pruebas diagnósticas</t>
  </si>
  <si>
    <t xml:space="preserve"> Precio Ud.</t>
  </si>
  <si>
    <t>Ecocardiograma</t>
  </si>
  <si>
    <t>Electrocardiograma</t>
  </si>
  <si>
    <t>Electromiograma</t>
  </si>
  <si>
    <t>Ergometria</t>
  </si>
  <si>
    <t xml:space="preserve">Ecografia </t>
  </si>
  <si>
    <t>Campimetria</t>
  </si>
  <si>
    <t xml:space="preserve">Extracción cuerpo extraño corneal </t>
  </si>
  <si>
    <t>Topografía corneal</t>
  </si>
  <si>
    <t>Ortopantomografia</t>
  </si>
  <si>
    <t>Audiometría</t>
  </si>
  <si>
    <t>Gonioscopia</t>
  </si>
  <si>
    <t>Densiometria</t>
  </si>
  <si>
    <t>Gamma</t>
  </si>
  <si>
    <t>Ecografía abdomino-pélvica</t>
  </si>
  <si>
    <t>Ecografía muscular/tendinosa/articular</t>
  </si>
  <si>
    <t>Ecodoppler MMSS o MMII arterial</t>
  </si>
  <si>
    <t>Ecodoppler MMSS o MMII venoso</t>
  </si>
  <si>
    <t>TAC Simple MMSS O MMII</t>
  </si>
  <si>
    <t>TAC Simple Craneal/Facial</t>
  </si>
  <si>
    <t>TAC Simple Columna cervical/dorsal/Lumbo-sacra</t>
  </si>
  <si>
    <t>TAC Simple tórax</t>
  </si>
  <si>
    <t>TAC simple abdomino-pélvico</t>
  </si>
  <si>
    <t>Radiología convencional (2 posiciones)*</t>
  </si>
  <si>
    <t>Exploraciones RX quirófano traumatológicas</t>
  </si>
  <si>
    <t>Exploraciones RX quirófano digestivo</t>
  </si>
  <si>
    <t>Exploraciones RX quirófano urológicas</t>
  </si>
  <si>
    <t>Exploraciones RX quirófano neurológicas</t>
  </si>
  <si>
    <t>Exploraciones RX quirófano tórax</t>
  </si>
  <si>
    <t>Exploraciones RX quirófano vascular</t>
  </si>
  <si>
    <t>RMN simple Columna vertebral 1 segmento</t>
  </si>
  <si>
    <t>RMN simple Columna vertebral 2 segmentos</t>
  </si>
  <si>
    <t>RMN simple Columna vertebral 3 segmentos</t>
  </si>
  <si>
    <t>RMN simple cerebral</t>
  </si>
  <si>
    <t>RMN simple MMSS/MMII/articular</t>
  </si>
  <si>
    <t>Estancias no quirúrgicas y estancia en Uci</t>
  </si>
  <si>
    <t>Estancia en Uci/dia</t>
  </si>
  <si>
    <t>Estancia no quirurgica/dia</t>
  </si>
  <si>
    <t>Estancia en Uci Covid</t>
  </si>
  <si>
    <t xml:space="preserve"> Estancia hospitalización Covid</t>
  </si>
  <si>
    <t>Intervención quirúrgica Hospitalaria&gt;13 horas</t>
  </si>
  <si>
    <t>FF Estancia quirurgica/dia</t>
  </si>
  <si>
    <t>Intervención quirúrgica ambulatoria &lt;13 horas</t>
  </si>
  <si>
    <t>Intervenciones quirúrgicas Hospitalarias</t>
  </si>
  <si>
    <t>Sala de operaciones</t>
  </si>
  <si>
    <t>Duración anestesia hasta 1 hora</t>
  </si>
  <si>
    <t>Duración anestesia hasta 1 horas y 30 minutos</t>
  </si>
  <si>
    <t>Duración anestesia hasta 2 horas y 30 minutos</t>
  </si>
  <si>
    <t>Duración anestesia hasta 4 horas</t>
  </si>
  <si>
    <t>Duración anestesia más de 4 horas ( Fracción de 30 minutos)</t>
  </si>
  <si>
    <t>Las prótesis de implantación quirúrgica, los marcapasos, cualquier otro material implantable (incluidas las mallas) y el material de cirugía laparoscópica desechable que deban implantarse o adaptarse al paciente, y también su renovación o preparación, deben facturarse a precio de coste más un 5% por gastos indirectos. Fármacos y sangre a coste y resto de material fungible se incluye en los precios de estancia e intervención.</t>
  </si>
  <si>
    <t>PRECIO OFERTADO</t>
  </si>
  <si>
    <t>TOTAL</t>
  </si>
  <si>
    <t>D/Dª…………………………………………………………………………………………………………..……….. con D.N.I. nº ……………………………………., actuando en su propio nombre y derecho, o en representación de la empresa ………………………………………………………………, con domicilio profesional en c/………………………..………….……………..nº ……. y N.I.F……………………….…………….en su calidad de ……………………………………………………………………......................................................
PRIMERO. – Que al objeto de cumplimentar las condiciones de los pliegos para la licitación del Expediente de Contratación nº ……………………………………….. y referente al servicio/suministro de ………………………..……………………………………………… presenta la siguiente proposición económica, que incluye documentación susceptible de criterios de cuantificación automática</t>
  </si>
  <si>
    <t>TOTAL ANUAL</t>
  </si>
  <si>
    <t>Y para que conste y surta los efectos oportunos, se expide y firma la presente  declaración, en ……………....…………… a ………de ……............................ de …………………</t>
  </si>
  <si>
    <t>(Firma y sello del licitador)</t>
  </si>
  <si>
    <t>MATERIAL DESECHABLE*</t>
  </si>
  <si>
    <t>MATERIAL CURA Y FARMACIA*</t>
  </si>
  <si>
    <t>MATERIAL OSTEOSINTESIS*</t>
  </si>
  <si>
    <t>ANEXO I - PROPOSICIÓN ECONÓMICA</t>
  </si>
  <si>
    <t>*Tanto el importe de material de cura, ortopedia, como el importe de material de osteosíntesis no se tendrá en cuenta para el cálculo económico.</t>
  </si>
  <si>
    <t>TOTAL DOS ANUALIDADES</t>
  </si>
  <si>
    <t>ORTOPEDIA*</t>
  </si>
  <si>
    <t>*Las curas de enfermería están incluidas en el precio de las estancias hospitalarias quirúrgicas, en las estancias no quirúrgicas, y en la asistencia de urgencias, por lo que la tarifa de esta actuación sólo será aplicable cuando un  paciente requiera una cura independiente de las actuaciones mencionadas, no pudiendo ser tarificada si la aplicación de dicho tratamiento coincide con una de dichas actuaciones.</t>
  </si>
  <si>
    <t>*La radiología simple o convencional estará incluida en la tarifa de las actuaciones de estancia quirúrgica o no quirúrgica, intervenciones quirúrgicas ambulatorias, asistencia de urgencias, consultas especialistas.</t>
  </si>
  <si>
    <r>
      <rPr>
        <b/>
        <sz val="11"/>
        <rFont val="HelveticaNowText Regular"/>
        <family val="2"/>
      </rPr>
      <t>Consulta sucesiva</t>
    </r>
    <r>
      <rPr>
        <sz val="11"/>
        <rFont val="HelveticaNowText Regular"/>
        <family val="2"/>
      </rPr>
      <t xml:space="preserve"> (incluyen todas las actuaciones que se tengan que hacer en el centro de
atención especializada)</t>
    </r>
  </si>
  <si>
    <r>
      <rPr>
        <b/>
        <sz val="11"/>
        <color rgb="FF000000"/>
        <rFont val="HelveticaNowText Regular"/>
        <family val="2"/>
      </rPr>
      <t>Urgencias</t>
    </r>
    <r>
      <rPr>
        <sz val="11"/>
        <color rgb="FF000000"/>
        <rFont val="HelveticaNowText Regular"/>
        <family val="2"/>
      </rPr>
      <t xml:space="preserve"> (inferior a 13 horas) incluye radiología simple, pruebas de laboratorio convencionales i determinación del tratamiento</t>
    </r>
  </si>
  <si>
    <r>
      <rPr>
        <b/>
        <sz val="11"/>
        <color theme="1"/>
        <rFont val="HelveticaNowText Regular"/>
        <family val="2"/>
      </rPr>
      <t>Asistencia en el hospital de día o boxes urgencias</t>
    </r>
    <r>
      <rPr>
        <sz val="11"/>
        <color rgb="FF000000"/>
        <rFont val="HelveticaNowText Regular"/>
        <family val="2"/>
      </rPr>
      <t xml:space="preserve"> (superior a 13 horas)  incluyen la indicación y la realización de
exámenes y procedimientos diagnósticos básicos; la indicación, la realización y el seguimiento de los tratamientos terapéuticos que el
paciente necesite</t>
    </r>
  </si>
  <si>
    <r>
      <rPr>
        <b/>
        <sz val="11"/>
        <color rgb="FF000000"/>
        <rFont val="HelveticaNowText Regular"/>
        <family val="2"/>
      </rPr>
      <t>Primera consulta</t>
    </r>
    <r>
      <rPr>
        <sz val="11"/>
        <color rgb="FF000000"/>
        <rFont val="HelveticaNowText Regular"/>
        <family val="2"/>
      </rPr>
      <t xml:space="preserve"> (incluyen todas las actuaciones que sea necesario realizar al centro hospitalario para determinar el
diagnóstico y la orientación terapéutica del proceso asistencial del paciente y también las técnicas diagnósticas básicas: radiología simple,
pruebas de laboratorio convencionales, determinación del tratamiento) se aplicaran a todos los especialistas.</t>
    </r>
  </si>
  <si>
    <r>
      <rPr>
        <b/>
        <sz val="11"/>
        <color rgb="FF000000"/>
        <rFont val="HelveticaNowText Regular"/>
        <family val="2"/>
      </rPr>
      <t xml:space="preserve">Intervención quirúrgica ambulatoria </t>
    </r>
    <r>
      <rPr>
        <sz val="11"/>
        <color rgb="FF000000"/>
        <rFont val="HelveticaNowText Regular"/>
        <family val="2"/>
      </rPr>
      <t xml:space="preserve">(incluye el uso de la sala de operaciones, los honorarios de anestesia y la asistencia médica, las curas de enfermería, la medicación,
la radiología simple y las pruebas de laboratorio convencionales)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</si>
</sst>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18" x14ac:knownFonts="1">
    <font>
      <sz val="11"/>
      <color theme="1"/>
      <name val="Calibri"/>
      <family val="2"/>
      <scheme val="minor"/>
    </font>
    <font>
      <sz val="11"/>
      <color theme="1"/>
      <name val="Calibri"/>
      <family val="2"/>
      <scheme val="minor"/>
    </font>
    <font>
      <b/>
      <sz val="12"/>
      <color rgb="FF000000"/>
      <name val="Calibri"/>
      <family val="2"/>
      <scheme val="minor"/>
    </font>
    <font>
      <b/>
      <sz val="11"/>
      <color rgb="FF000000"/>
      <name val="Calibri"/>
      <family val="2"/>
      <scheme val="minor"/>
    </font>
    <font>
      <sz val="10"/>
      <color theme="1"/>
      <name val="Calibri"/>
      <family val="2"/>
      <scheme val="minor"/>
    </font>
    <font>
      <sz val="8"/>
      <color rgb="FF000000"/>
      <name val="Arial"/>
      <family val="2"/>
    </font>
    <font>
      <sz val="11"/>
      <color rgb="FFFF0000"/>
      <name val="HelveticaNowText Regular"/>
      <family val="2"/>
    </font>
    <font>
      <sz val="11"/>
      <name val="HelveticaNowText Regular"/>
      <family val="2"/>
    </font>
    <font>
      <b/>
      <sz val="11"/>
      <name val="HelveticaNowText Regular"/>
      <family val="2"/>
    </font>
    <font>
      <sz val="12"/>
      <color theme="1"/>
      <name val="HelveticaNowText Regular"/>
      <family val="2"/>
    </font>
    <font>
      <b/>
      <sz val="11"/>
      <color theme="1"/>
      <name val="HelveticaNowText Regular"/>
      <family val="2"/>
    </font>
    <font>
      <sz val="11"/>
      <color theme="0"/>
      <name val="HelveticaNowText Regular"/>
      <family val="2"/>
    </font>
    <font>
      <b/>
      <sz val="11"/>
      <color rgb="FF000000"/>
      <name val="HelveticaNowText Regular"/>
      <family val="2"/>
    </font>
    <font>
      <sz val="11"/>
      <color theme="1"/>
      <name val="Aptos"/>
      <family val="2"/>
    </font>
    <font>
      <b/>
      <sz val="16"/>
      <name val="HelveticaNowText Regular"/>
      <family val="2"/>
    </font>
    <font>
      <sz val="11"/>
      <color theme="1"/>
      <name val="HelveticaNowText Regular"/>
      <family val="2"/>
    </font>
    <font>
      <sz val="11"/>
      <color rgb="FF000000"/>
      <name val="HelveticaNowText Regular"/>
      <family val="2"/>
    </font>
    <font>
      <sz val="11"/>
      <color rgb="FF4D4D4D"/>
      <name val="HelveticaNowText Regular"/>
      <family val="2"/>
    </font>
  </fonts>
  <fills count="5">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79998168889431442"/>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72">
    <xf numFmtId="0" fontId="0" fillId="0" borderId="0" xfId="0"/>
    <xf numFmtId="44" fontId="6" fillId="0" borderId="7" xfId="1" applyFont="1" applyBorder="1" applyAlignment="1" applyProtection="1">
      <alignment horizontal="right" vertical="center"/>
      <protection locked="0"/>
    </xf>
    <xf numFmtId="0" fontId="2" fillId="0" borderId="0" xfId="0" applyFont="1" applyAlignment="1">
      <alignmen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7" fillId="0" borderId="7" xfId="1" applyFont="1" applyBorder="1" applyAlignment="1" applyProtection="1">
      <alignment horizontal="right" vertical="center"/>
    </xf>
    <xf numFmtId="0" fontId="6" fillId="4" borderId="0" xfId="0" applyFont="1" applyFill="1" applyAlignment="1">
      <alignment horizontal="right" vertical="center" wrapText="1"/>
    </xf>
    <xf numFmtId="0" fontId="0" fillId="0" borderId="0" xfId="0" applyAlignment="1">
      <alignment horizontal="center" vertical="center" wrapText="1"/>
    </xf>
    <xf numFmtId="49" fontId="5" fillId="0" borderId="0" xfId="0" applyNumberFormat="1" applyFont="1"/>
    <xf numFmtId="44" fontId="0" fillId="0" borderId="0" xfId="0" applyNumberFormat="1"/>
    <xf numFmtId="0" fontId="4" fillId="0" borderId="0" xfId="0" applyFont="1" applyAlignment="1">
      <alignment vertical="center" wrapText="1"/>
    </xf>
    <xf numFmtId="44" fontId="7" fillId="0" borderId="0" xfId="1" applyFont="1" applyBorder="1" applyAlignment="1" applyProtection="1">
      <alignment horizontal="right" vertical="center"/>
    </xf>
    <xf numFmtId="0" fontId="7" fillId="0" borderId="0" xfId="0" applyFont="1"/>
    <xf numFmtId="0" fontId="0" fillId="0" borderId="0" xfId="0" applyAlignment="1">
      <alignment horizontal="center" vertical="center"/>
    </xf>
    <xf numFmtId="164" fontId="8" fillId="0" borderId="7" xfId="0" applyNumberFormat="1" applyFont="1" applyBorder="1" applyAlignment="1">
      <alignment horizontal="right"/>
    </xf>
    <xf numFmtId="0" fontId="11" fillId="0" borderId="0" xfId="0" applyFont="1"/>
    <xf numFmtId="164" fontId="10" fillId="0" borderId="7" xfId="0" applyNumberFormat="1" applyFont="1" applyBorder="1"/>
    <xf numFmtId="0" fontId="13" fillId="0" borderId="0" xfId="0" applyFont="1" applyAlignment="1">
      <alignment vertical="center"/>
    </xf>
    <xf numFmtId="0" fontId="12" fillId="2" borderId="4" xfId="0" applyFont="1" applyFill="1" applyBorder="1" applyAlignment="1">
      <alignment horizontal="center" vertical="center"/>
    </xf>
    <xf numFmtId="0" fontId="12" fillId="2" borderId="4" xfId="0" applyFont="1" applyFill="1" applyBorder="1" applyAlignment="1">
      <alignment horizontal="center" vertical="center" wrapText="1"/>
    </xf>
    <xf numFmtId="0" fontId="14" fillId="0" borderId="0" xfId="0" applyFont="1" applyAlignment="1">
      <alignment horizontal="center"/>
    </xf>
    <xf numFmtId="0" fontId="10" fillId="0" borderId="7" xfId="0" applyFont="1" applyBorder="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left" vertical="top"/>
    </xf>
    <xf numFmtId="0" fontId="8" fillId="0" borderId="7" xfId="0" applyFont="1" applyBorder="1" applyAlignment="1">
      <alignment horizontal="center" vertical="center"/>
    </xf>
    <xf numFmtId="0" fontId="12" fillId="0" borderId="0" xfId="0" applyFont="1" applyAlignment="1">
      <alignment horizontal="left" vertical="center" wrapText="1"/>
    </xf>
    <xf numFmtId="0" fontId="12" fillId="2" borderId="1" xfId="0" applyFont="1" applyFill="1" applyBorder="1" applyAlignment="1">
      <alignment horizontal="center" vertical="center" wrapText="1"/>
    </xf>
    <xf numFmtId="0" fontId="15" fillId="0" borderId="0" xfId="0" applyFont="1"/>
    <xf numFmtId="0" fontId="12" fillId="0" borderId="3" xfId="0" applyFont="1" applyBorder="1" applyAlignment="1">
      <alignment vertical="center"/>
    </xf>
    <xf numFmtId="0" fontId="16" fillId="0" borderId="5" xfId="0" applyFont="1" applyBorder="1" applyAlignment="1">
      <alignment vertical="center" wrapText="1"/>
    </xf>
    <xf numFmtId="8" fontId="16" fillId="0" borderId="6" xfId="0" applyNumberFormat="1" applyFont="1" applyBorder="1" applyAlignment="1">
      <alignment horizontal="right" vertical="center"/>
    </xf>
    <xf numFmtId="0" fontId="16" fillId="0" borderId="6" xfId="0" applyFont="1" applyBorder="1" applyAlignment="1">
      <alignment horizontal="center" vertical="center"/>
    </xf>
    <xf numFmtId="8" fontId="16" fillId="0" borderId="8" xfId="0" applyNumberFormat="1" applyFont="1" applyBorder="1" applyAlignment="1">
      <alignment horizontal="right" vertical="center"/>
    </xf>
    <xf numFmtId="0" fontId="16" fillId="0" borderId="8" xfId="0" applyFont="1" applyBorder="1" applyAlignment="1">
      <alignment horizontal="center" vertical="center"/>
    </xf>
    <xf numFmtId="8" fontId="16" fillId="0" borderId="7" xfId="0" applyNumberFormat="1" applyFont="1" applyBorder="1" applyAlignment="1" applyProtection="1">
      <alignment horizontal="right" vertical="center"/>
      <protection locked="0"/>
    </xf>
    <xf numFmtId="0" fontId="7" fillId="0" borderId="9" xfId="0" applyFont="1" applyBorder="1" applyAlignment="1">
      <alignment vertical="center" wrapText="1"/>
    </xf>
    <xf numFmtId="8" fontId="16" fillId="0" borderId="7" xfId="0" applyNumberFormat="1" applyFont="1" applyBorder="1" applyAlignment="1">
      <alignment horizontal="right" vertical="center"/>
    </xf>
    <xf numFmtId="0" fontId="16" fillId="0" borderId="7" xfId="0" applyFont="1" applyBorder="1" applyAlignment="1">
      <alignment horizontal="center" vertical="center"/>
    </xf>
    <xf numFmtId="0" fontId="16" fillId="0" borderId="9" xfId="0" applyFont="1" applyBorder="1" applyAlignment="1">
      <alignment vertical="center" wrapText="1"/>
    </xf>
    <xf numFmtId="0" fontId="16" fillId="0" borderId="9" xfId="0" applyFont="1" applyBorder="1" applyAlignment="1">
      <alignment vertical="center"/>
    </xf>
    <xf numFmtId="0" fontId="15" fillId="0" borderId="0" xfId="0" applyFont="1" applyAlignment="1">
      <alignment vertical="center"/>
    </xf>
    <xf numFmtId="8" fontId="16" fillId="0" borderId="0" xfId="0" applyNumberFormat="1" applyFont="1" applyAlignment="1">
      <alignment horizontal="right" vertical="center"/>
    </xf>
    <xf numFmtId="49" fontId="12" fillId="0" borderId="0" xfId="0" applyNumberFormat="1" applyFont="1"/>
    <xf numFmtId="0" fontId="10" fillId="0" borderId="0" xfId="0" applyFont="1"/>
    <xf numFmtId="0" fontId="12" fillId="0" borderId="0" xfId="0" applyFont="1" applyAlignment="1">
      <alignment vertical="center"/>
    </xf>
    <xf numFmtId="0" fontId="7" fillId="0" borderId="7" xfId="0" applyFont="1" applyBorder="1" applyAlignment="1">
      <alignment vertical="center" wrapText="1"/>
    </xf>
    <xf numFmtId="1" fontId="16" fillId="0" borderId="7" xfId="0" applyNumberFormat="1" applyFont="1" applyBorder="1" applyAlignment="1">
      <alignment horizontal="center" vertical="center"/>
    </xf>
    <xf numFmtId="0" fontId="7" fillId="0" borderId="10" xfId="0" applyFont="1" applyBorder="1" applyAlignment="1">
      <alignment vertical="center" wrapText="1"/>
    </xf>
    <xf numFmtId="0" fontId="16" fillId="0" borderId="11" xfId="0" applyFont="1" applyBorder="1" applyAlignment="1">
      <alignment vertical="center"/>
    </xf>
    <xf numFmtId="8" fontId="16" fillId="0" borderId="12" xfId="0" applyNumberFormat="1" applyFont="1" applyBorder="1" applyAlignment="1">
      <alignment horizontal="right" vertical="center"/>
    </xf>
    <xf numFmtId="0" fontId="16" fillId="0" borderId="7" xfId="0" applyFont="1" applyBorder="1" applyAlignment="1">
      <alignment vertical="center"/>
    </xf>
    <xf numFmtId="1" fontId="16" fillId="0" borderId="7" xfId="0" applyNumberFormat="1" applyFont="1" applyBorder="1" applyAlignment="1">
      <alignment horizontal="center"/>
    </xf>
    <xf numFmtId="49" fontId="16" fillId="0" borderId="0" xfId="0" applyNumberFormat="1" applyFont="1"/>
    <xf numFmtId="8" fontId="16" fillId="3" borderId="7" xfId="0" applyNumberFormat="1" applyFont="1" applyFill="1" applyBorder="1" applyAlignment="1">
      <alignment horizontal="right" vertical="center"/>
    </xf>
    <xf numFmtId="1" fontId="16" fillId="3" borderId="7" xfId="0" applyNumberFormat="1" applyFont="1" applyFill="1" applyBorder="1" applyAlignment="1">
      <alignment horizontal="center"/>
    </xf>
    <xf numFmtId="0" fontId="16" fillId="3" borderId="7" xfId="0" applyFont="1" applyFill="1" applyBorder="1" applyAlignment="1">
      <alignment horizontal="center"/>
    </xf>
    <xf numFmtId="0" fontId="16" fillId="0" borderId="0" xfId="0" applyFont="1" applyAlignment="1">
      <alignment vertical="center"/>
    </xf>
    <xf numFmtId="0" fontId="16" fillId="3" borderId="0" xfId="0" applyFont="1" applyFill="1" applyAlignment="1">
      <alignment vertical="center" wrapText="1"/>
    </xf>
    <xf numFmtId="8" fontId="16" fillId="0" borderId="0" xfId="0" applyNumberFormat="1" applyFont="1" applyAlignment="1">
      <alignment horizontal="center" vertical="center"/>
    </xf>
    <xf numFmtId="0" fontId="17" fillId="0" borderId="0" xfId="0" applyFont="1" applyAlignment="1">
      <alignment vertical="top" wrapText="1" readingOrder="1"/>
    </xf>
    <xf numFmtId="0" fontId="15" fillId="0" borderId="0" xfId="0" applyFont="1" applyAlignment="1">
      <alignment horizontal="center"/>
    </xf>
    <xf numFmtId="8" fontId="15" fillId="0" borderId="0" xfId="0" applyNumberFormat="1" applyFont="1"/>
    <xf numFmtId="8" fontId="16" fillId="0" borderId="8" xfId="0" applyNumberFormat="1" applyFont="1" applyBorder="1" applyAlignment="1" applyProtection="1">
      <alignment horizontal="right" vertical="center"/>
      <protection locked="0"/>
    </xf>
    <xf numFmtId="8" fontId="16" fillId="0" borderId="0" xfId="0" applyNumberFormat="1" applyFont="1" applyAlignment="1" applyProtection="1">
      <alignment horizontal="right" vertical="center"/>
      <protection locked="0"/>
    </xf>
    <xf numFmtId="0" fontId="15" fillId="0" borderId="0" xfId="0" applyFont="1" applyAlignment="1">
      <alignment horizontal="center" vertical="center" wrapText="1"/>
    </xf>
    <xf numFmtId="49" fontId="16" fillId="0" borderId="0" xfId="0" applyNumberFormat="1" applyFont="1" applyAlignment="1">
      <alignment horizontal="left" vertical="center"/>
    </xf>
    <xf numFmtId="49" fontId="16" fillId="0" borderId="0" xfId="0" applyNumberFormat="1" applyFont="1" applyAlignment="1">
      <alignment horizontal="left" wrapText="1"/>
    </xf>
    <xf numFmtId="49" fontId="16" fillId="0" borderId="0" xfId="0" applyNumberFormat="1" applyFont="1" applyAlignment="1">
      <alignment horizontal="left" vertical="center" wrapText="1"/>
    </xf>
    <xf numFmtId="0" fontId="12" fillId="2" borderId="7" xfId="0" applyFont="1" applyFill="1" applyBorder="1" applyAlignment="1">
      <alignment horizontal="center" vertical="center"/>
    </xf>
    <xf numFmtId="0" fontId="12" fillId="2" borderId="7" xfId="0" applyFont="1" applyFill="1" applyBorder="1" applyAlignment="1">
      <alignment horizontal="center" vertical="center" wrapText="1"/>
    </xf>
    <xf numFmtId="0" fontId="16" fillId="0" borderId="7" xfId="0" applyFont="1" applyBorder="1" applyAlignment="1">
      <alignment horizontal="left" vertical="center" wrapText="1"/>
    </xf>
    <xf numFmtId="0" fontId="15" fillId="0" borderId="0" xfId="0" applyFont="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8C068-AFE3-44D6-A334-1A3D8692CF98}">
  <dimension ref="A1:I101"/>
  <sheetViews>
    <sheetView tabSelected="1" topLeftCell="A2" zoomScale="80" zoomScaleNormal="80" workbookViewId="0">
      <selection activeCell="A24" sqref="A24"/>
    </sheetView>
  </sheetViews>
  <sheetFormatPr baseColWidth="10" defaultRowHeight="15" x14ac:dyDescent="0.25"/>
  <cols>
    <col min="1" max="1" width="58.140625" customWidth="1"/>
    <col min="2" max="2" width="15.42578125" customWidth="1"/>
    <col min="3" max="3" width="13.85546875" customWidth="1"/>
    <col min="4" max="4" width="17.7109375" customWidth="1"/>
    <col min="5" max="5" width="18.42578125" bestFit="1" customWidth="1"/>
    <col min="6" max="6" width="18" bestFit="1" customWidth="1"/>
    <col min="7" max="7" width="13.140625" customWidth="1"/>
    <col min="8" max="8" width="22.42578125" bestFit="1" customWidth="1"/>
    <col min="12" max="12" width="62.5703125" bestFit="1" customWidth="1"/>
  </cols>
  <sheetData>
    <row r="1" spans="1:7" ht="16.5" hidden="1" customHeight="1" x14ac:dyDescent="0.25">
      <c r="A1" s="2" t="s">
        <v>0</v>
      </c>
      <c r="B1" s="3" t="s">
        <v>1</v>
      </c>
      <c r="C1" s="4" t="s">
        <v>2</v>
      </c>
      <c r="D1" s="4" t="s">
        <v>3</v>
      </c>
    </row>
    <row r="2" spans="1:7" ht="31.5" customHeight="1" x14ac:dyDescent="0.55000000000000004">
      <c r="A2" s="20" t="s">
        <v>74</v>
      </c>
      <c r="B2" s="20"/>
      <c r="C2" s="20"/>
      <c r="D2" s="20"/>
      <c r="E2" s="20"/>
      <c r="F2" s="20"/>
      <c r="G2" s="20"/>
    </row>
    <row r="3" spans="1:7" ht="211.5" customHeight="1" thickBot="1" x14ac:dyDescent="0.3">
      <c r="A3" s="22" t="s">
        <v>67</v>
      </c>
      <c r="B3" s="22"/>
      <c r="C3" s="22"/>
      <c r="D3" s="22"/>
      <c r="E3" s="22"/>
      <c r="F3" s="22"/>
      <c r="G3" s="22"/>
    </row>
    <row r="4" spans="1:7" ht="31.5" customHeight="1" thickBot="1" x14ac:dyDescent="0.45">
      <c r="A4" s="28" t="s">
        <v>4</v>
      </c>
      <c r="B4" s="26" t="s">
        <v>5</v>
      </c>
      <c r="C4" s="26" t="s">
        <v>6</v>
      </c>
      <c r="D4" s="26" t="s">
        <v>65</v>
      </c>
      <c r="E4" s="26" t="s">
        <v>66</v>
      </c>
      <c r="F4" s="27"/>
      <c r="G4" s="27"/>
    </row>
    <row r="5" spans="1:7" ht="54.75" customHeight="1" x14ac:dyDescent="0.4">
      <c r="A5" s="29" t="s">
        <v>81</v>
      </c>
      <c r="B5" s="30">
        <v>349</v>
      </c>
      <c r="C5" s="31">
        <v>260</v>
      </c>
      <c r="D5" s="1"/>
      <c r="E5" s="5">
        <f>D5*C5</f>
        <v>0</v>
      </c>
      <c r="F5" s="6" t="str">
        <f>IF(D5&gt;B5,"ERROR TARIFA","")</f>
        <v/>
      </c>
      <c r="G5" s="27"/>
    </row>
    <row r="6" spans="1:7" ht="105" customHeight="1" x14ac:dyDescent="0.4">
      <c r="A6" s="29" t="s">
        <v>82</v>
      </c>
      <c r="B6" s="32">
        <v>723</v>
      </c>
      <c r="C6" s="33">
        <v>10</v>
      </c>
      <c r="D6" s="34"/>
      <c r="E6" s="5">
        <f t="shared" ref="E6:E12" si="0">D6*C6</f>
        <v>0</v>
      </c>
      <c r="F6" s="6" t="str">
        <f t="shared" ref="F6:F12" si="1">IF(D6&gt;B6,"ERROR TARIFA","")</f>
        <v/>
      </c>
      <c r="G6" s="27"/>
    </row>
    <row r="7" spans="1:7" ht="168.75" x14ac:dyDescent="0.4">
      <c r="A7" s="29" t="s">
        <v>83</v>
      </c>
      <c r="B7" s="32">
        <v>154</v>
      </c>
      <c r="C7" s="33">
        <v>30</v>
      </c>
      <c r="D7" s="34"/>
      <c r="E7" s="5">
        <f t="shared" si="0"/>
        <v>0</v>
      </c>
      <c r="F7" s="6" t="str">
        <f t="shared" si="1"/>
        <v/>
      </c>
      <c r="G7" s="27"/>
    </row>
    <row r="8" spans="1:7" ht="56.25" x14ac:dyDescent="0.4">
      <c r="A8" s="35" t="s">
        <v>80</v>
      </c>
      <c r="B8" s="36">
        <v>92</v>
      </c>
      <c r="C8" s="37">
        <v>46</v>
      </c>
      <c r="D8" s="34"/>
      <c r="E8" s="5">
        <f t="shared" si="0"/>
        <v>0</v>
      </c>
      <c r="F8" s="6" t="str">
        <f t="shared" si="1"/>
        <v/>
      </c>
      <c r="G8" s="27"/>
    </row>
    <row r="9" spans="1:7" ht="18" customHeight="1" x14ac:dyDescent="0.4">
      <c r="A9" s="35" t="s">
        <v>7</v>
      </c>
      <c r="B9" s="36">
        <v>64</v>
      </c>
      <c r="C9" s="37">
        <v>140</v>
      </c>
      <c r="D9" s="34"/>
      <c r="E9" s="5">
        <f t="shared" si="0"/>
        <v>0</v>
      </c>
      <c r="F9" s="6" t="str">
        <f t="shared" si="1"/>
        <v/>
      </c>
      <c r="G9" s="27"/>
    </row>
    <row r="10" spans="1:7" ht="18" customHeight="1" x14ac:dyDescent="0.4">
      <c r="A10" s="38" t="s">
        <v>8</v>
      </c>
      <c r="B10" s="36">
        <v>91</v>
      </c>
      <c r="C10" s="37">
        <v>10</v>
      </c>
      <c r="D10" s="34"/>
      <c r="E10" s="5">
        <f t="shared" si="0"/>
        <v>0</v>
      </c>
      <c r="F10" s="6" t="str">
        <f t="shared" si="1"/>
        <v/>
      </c>
      <c r="G10" s="27"/>
    </row>
    <row r="11" spans="1:7" ht="18" customHeight="1" x14ac:dyDescent="0.4">
      <c r="A11" s="39" t="s">
        <v>9</v>
      </c>
      <c r="B11" s="36">
        <v>64</v>
      </c>
      <c r="C11" s="37">
        <v>15</v>
      </c>
      <c r="D11" s="34"/>
      <c r="E11" s="5">
        <f t="shared" si="0"/>
        <v>0</v>
      </c>
      <c r="F11" s="6" t="str">
        <f t="shared" si="1"/>
        <v/>
      </c>
      <c r="G11" s="27"/>
    </row>
    <row r="12" spans="1:7" ht="18" customHeight="1" x14ac:dyDescent="0.4">
      <c r="A12" s="39" t="s">
        <v>10</v>
      </c>
      <c r="B12" s="36">
        <v>43</v>
      </c>
      <c r="C12" s="37">
        <v>70</v>
      </c>
      <c r="D12" s="34"/>
      <c r="E12" s="5">
        <f t="shared" si="0"/>
        <v>0</v>
      </c>
      <c r="F12" s="6" t="str">
        <f t="shared" si="1"/>
        <v/>
      </c>
      <c r="G12" s="27"/>
    </row>
    <row r="13" spans="1:7" ht="18.75" x14ac:dyDescent="0.4">
      <c r="A13" s="40"/>
      <c r="B13" s="40"/>
      <c r="C13" s="27"/>
      <c r="D13" s="41"/>
      <c r="E13" s="5">
        <f>SUM(E5:E12)</f>
        <v>0</v>
      </c>
      <c r="F13" s="27"/>
      <c r="G13" s="27"/>
    </row>
    <row r="14" spans="1:7" ht="18.75" x14ac:dyDescent="0.4">
      <c r="A14" s="40"/>
      <c r="B14" s="40"/>
      <c r="C14" s="27"/>
      <c r="D14" s="41"/>
      <c r="E14" s="11"/>
      <c r="F14" s="27"/>
      <c r="G14" s="27"/>
    </row>
    <row r="15" spans="1:7" ht="21.6" customHeight="1" x14ac:dyDescent="0.4">
      <c r="A15" s="65" t="s">
        <v>11</v>
      </c>
      <c r="B15" s="65"/>
      <c r="C15" s="65"/>
      <c r="D15" s="65"/>
      <c r="E15" s="65"/>
      <c r="F15" s="65"/>
      <c r="G15" s="27"/>
    </row>
    <row r="16" spans="1:7" ht="52.5" customHeight="1" x14ac:dyDescent="0.4">
      <c r="A16" s="66" t="s">
        <v>78</v>
      </c>
      <c r="B16" s="66"/>
      <c r="C16" s="66"/>
      <c r="D16" s="66"/>
      <c r="E16" s="66"/>
      <c r="F16" s="66"/>
      <c r="G16" s="27"/>
    </row>
    <row r="17" spans="1:7" ht="46.5" customHeight="1" x14ac:dyDescent="0.4">
      <c r="A17" s="67" t="s">
        <v>12</v>
      </c>
      <c r="B17" s="67"/>
      <c r="C17" s="67"/>
      <c r="D17" s="67"/>
      <c r="E17" s="67"/>
      <c r="F17" s="67"/>
      <c r="G17" s="27"/>
    </row>
    <row r="18" spans="1:7" ht="19.5" thickBot="1" x14ac:dyDescent="0.45">
      <c r="A18" s="42"/>
      <c r="B18" s="43"/>
      <c r="C18" s="27"/>
      <c r="D18" s="27"/>
      <c r="E18" s="27"/>
      <c r="F18" s="27"/>
      <c r="G18" s="27"/>
    </row>
    <row r="19" spans="1:7" ht="48.75" customHeight="1" thickBot="1" x14ac:dyDescent="0.45">
      <c r="A19" s="44" t="s">
        <v>13</v>
      </c>
      <c r="B19" s="26" t="s">
        <v>14</v>
      </c>
      <c r="C19" s="26" t="s">
        <v>2</v>
      </c>
      <c r="D19" s="26" t="s">
        <v>65</v>
      </c>
      <c r="E19" s="26" t="s">
        <v>66</v>
      </c>
      <c r="F19" s="27"/>
      <c r="G19" s="27"/>
    </row>
    <row r="20" spans="1:7" ht="20.100000000000001" customHeight="1" x14ac:dyDescent="0.4">
      <c r="A20" s="45" t="s">
        <v>15</v>
      </c>
      <c r="B20" s="36">
        <v>231</v>
      </c>
      <c r="C20" s="46">
        <v>2</v>
      </c>
      <c r="D20" s="1"/>
      <c r="E20" s="5">
        <f>D20*C20</f>
        <v>0</v>
      </c>
      <c r="F20" s="6" t="str">
        <f>IF(D20&gt;B20,"ERROR TARIFA","")</f>
        <v/>
      </c>
      <c r="G20" s="27"/>
    </row>
    <row r="21" spans="1:7" ht="20.100000000000001" customHeight="1" x14ac:dyDescent="0.4">
      <c r="A21" s="47" t="s">
        <v>16</v>
      </c>
      <c r="B21" s="36">
        <v>71</v>
      </c>
      <c r="C21" s="46">
        <v>2</v>
      </c>
      <c r="D21" s="34"/>
      <c r="E21" s="5">
        <f t="shared" ref="E21:E53" si="2">D21*C21</f>
        <v>0</v>
      </c>
      <c r="F21" s="6" t="str">
        <f t="shared" ref="F21:F53" si="3">IF(D21&gt;B21,"ERROR TARIFA","")</f>
        <v/>
      </c>
      <c r="G21" s="27"/>
    </row>
    <row r="22" spans="1:7" ht="20.100000000000001" customHeight="1" x14ac:dyDescent="0.4">
      <c r="A22" s="35" t="s">
        <v>17</v>
      </c>
      <c r="B22" s="36">
        <v>130</v>
      </c>
      <c r="C22" s="46">
        <v>2</v>
      </c>
      <c r="D22" s="34"/>
      <c r="E22" s="5">
        <f t="shared" si="2"/>
        <v>0</v>
      </c>
      <c r="F22" s="6" t="str">
        <f t="shared" si="3"/>
        <v/>
      </c>
      <c r="G22" s="27"/>
    </row>
    <row r="23" spans="1:7" ht="20.100000000000001" customHeight="1" x14ac:dyDescent="0.4">
      <c r="A23" s="35" t="s">
        <v>18</v>
      </c>
      <c r="B23" s="36">
        <v>309</v>
      </c>
      <c r="C23" s="46">
        <v>2</v>
      </c>
      <c r="D23" s="34"/>
      <c r="E23" s="5">
        <f t="shared" si="2"/>
        <v>0</v>
      </c>
      <c r="F23" s="6" t="str">
        <f t="shared" si="3"/>
        <v/>
      </c>
      <c r="G23" s="27"/>
    </row>
    <row r="24" spans="1:7" ht="20.100000000000001" customHeight="1" x14ac:dyDescent="0.4">
      <c r="A24" s="35" t="s">
        <v>19</v>
      </c>
      <c r="B24" s="36">
        <v>97</v>
      </c>
      <c r="C24" s="46">
        <v>2</v>
      </c>
      <c r="D24" s="34"/>
      <c r="E24" s="5">
        <f t="shared" si="2"/>
        <v>0</v>
      </c>
      <c r="F24" s="6" t="str">
        <f t="shared" si="3"/>
        <v/>
      </c>
      <c r="G24" s="27"/>
    </row>
    <row r="25" spans="1:7" ht="20.100000000000001" customHeight="1" x14ac:dyDescent="0.4">
      <c r="A25" s="39" t="s">
        <v>20</v>
      </c>
      <c r="B25" s="36">
        <v>120</v>
      </c>
      <c r="C25" s="46">
        <v>1</v>
      </c>
      <c r="D25" s="34"/>
      <c r="E25" s="5">
        <f t="shared" si="2"/>
        <v>0</v>
      </c>
      <c r="F25" s="6" t="str">
        <f t="shared" si="3"/>
        <v/>
      </c>
      <c r="G25" s="27"/>
    </row>
    <row r="26" spans="1:7" ht="20.100000000000001" customHeight="1" x14ac:dyDescent="0.4">
      <c r="A26" s="39" t="s">
        <v>21</v>
      </c>
      <c r="B26" s="36">
        <v>58</v>
      </c>
      <c r="C26" s="46">
        <v>2</v>
      </c>
      <c r="D26" s="34"/>
      <c r="E26" s="5">
        <f t="shared" si="2"/>
        <v>0</v>
      </c>
      <c r="F26" s="6" t="str">
        <f t="shared" si="3"/>
        <v/>
      </c>
      <c r="G26" s="27"/>
    </row>
    <row r="27" spans="1:7" ht="20.100000000000001" customHeight="1" x14ac:dyDescent="0.4">
      <c r="A27" s="39" t="s">
        <v>22</v>
      </c>
      <c r="B27" s="36">
        <v>191</v>
      </c>
      <c r="C27" s="46">
        <v>1</v>
      </c>
      <c r="D27" s="34"/>
      <c r="E27" s="5">
        <f t="shared" si="2"/>
        <v>0</v>
      </c>
      <c r="F27" s="6" t="str">
        <f t="shared" si="3"/>
        <v/>
      </c>
      <c r="G27" s="27"/>
    </row>
    <row r="28" spans="1:7" ht="20.100000000000001" customHeight="1" x14ac:dyDescent="0.4">
      <c r="A28" s="39" t="s">
        <v>23</v>
      </c>
      <c r="B28" s="36">
        <v>36</v>
      </c>
      <c r="C28" s="46">
        <v>1</v>
      </c>
      <c r="D28" s="34"/>
      <c r="E28" s="5">
        <f t="shared" si="2"/>
        <v>0</v>
      </c>
      <c r="F28" s="6" t="str">
        <f t="shared" si="3"/>
        <v/>
      </c>
      <c r="G28" s="27"/>
    </row>
    <row r="29" spans="1:7" ht="20.100000000000001" customHeight="1" x14ac:dyDescent="0.4">
      <c r="A29" s="39" t="s">
        <v>24</v>
      </c>
      <c r="B29" s="36">
        <v>34</v>
      </c>
      <c r="C29" s="46">
        <v>1</v>
      </c>
      <c r="D29" s="34"/>
      <c r="E29" s="5">
        <f t="shared" si="2"/>
        <v>0</v>
      </c>
      <c r="F29" s="6" t="str">
        <f t="shared" si="3"/>
        <v/>
      </c>
      <c r="G29" s="27"/>
    </row>
    <row r="30" spans="1:7" ht="20.100000000000001" customHeight="1" x14ac:dyDescent="0.4">
      <c r="A30" s="48" t="s">
        <v>25</v>
      </c>
      <c r="B30" s="49">
        <v>32</v>
      </c>
      <c r="C30" s="46">
        <v>1</v>
      </c>
      <c r="D30" s="34"/>
      <c r="E30" s="5">
        <f t="shared" si="2"/>
        <v>0</v>
      </c>
      <c r="F30" s="6" t="str">
        <f t="shared" si="3"/>
        <v/>
      </c>
      <c r="G30" s="27"/>
    </row>
    <row r="31" spans="1:7" ht="20.100000000000001" customHeight="1" x14ac:dyDescent="0.4">
      <c r="A31" s="48" t="s">
        <v>26</v>
      </c>
      <c r="B31" s="49">
        <v>34</v>
      </c>
      <c r="C31" s="46">
        <v>2</v>
      </c>
      <c r="D31" s="34"/>
      <c r="E31" s="5">
        <f t="shared" si="2"/>
        <v>0</v>
      </c>
      <c r="F31" s="6" t="str">
        <f t="shared" si="3"/>
        <v/>
      </c>
      <c r="G31" s="27"/>
    </row>
    <row r="32" spans="1:7" ht="20.100000000000001" customHeight="1" x14ac:dyDescent="0.4">
      <c r="A32" s="48" t="s">
        <v>27</v>
      </c>
      <c r="B32" s="49">
        <v>316</v>
      </c>
      <c r="C32" s="46">
        <v>2</v>
      </c>
      <c r="D32" s="34"/>
      <c r="E32" s="5">
        <f t="shared" si="2"/>
        <v>0</v>
      </c>
      <c r="F32" s="6" t="str">
        <f t="shared" si="3"/>
        <v/>
      </c>
      <c r="G32" s="27"/>
    </row>
    <row r="33" spans="1:7" ht="20.100000000000001" customHeight="1" x14ac:dyDescent="0.4">
      <c r="A33" s="48" t="s">
        <v>28</v>
      </c>
      <c r="B33" s="49">
        <v>143</v>
      </c>
      <c r="C33" s="46">
        <v>2</v>
      </c>
      <c r="D33" s="34"/>
      <c r="E33" s="5">
        <f t="shared" si="2"/>
        <v>0</v>
      </c>
      <c r="F33" s="6" t="str">
        <f t="shared" si="3"/>
        <v/>
      </c>
      <c r="G33" s="27"/>
    </row>
    <row r="34" spans="1:7" s="8" customFormat="1" ht="20.100000000000001" customHeight="1" x14ac:dyDescent="0.4">
      <c r="A34" s="50" t="s">
        <v>29</v>
      </c>
      <c r="B34" s="36">
        <v>97</v>
      </c>
      <c r="C34" s="51">
        <v>10</v>
      </c>
      <c r="D34" s="34"/>
      <c r="E34" s="5">
        <f t="shared" si="2"/>
        <v>0</v>
      </c>
      <c r="F34" s="6" t="str">
        <f t="shared" si="3"/>
        <v/>
      </c>
      <c r="G34" s="52"/>
    </row>
    <row r="35" spans="1:7" s="8" customFormat="1" ht="20.100000000000001" customHeight="1" x14ac:dyDescent="0.4">
      <c r="A35" s="50" t="s">
        <v>30</v>
      </c>
      <c r="B35" s="36">
        <v>188</v>
      </c>
      <c r="C35" s="51">
        <v>2</v>
      </c>
      <c r="D35" s="34"/>
      <c r="E35" s="5">
        <f t="shared" si="2"/>
        <v>0</v>
      </c>
      <c r="F35" s="6" t="str">
        <f t="shared" si="3"/>
        <v/>
      </c>
      <c r="G35" s="52"/>
    </row>
    <row r="36" spans="1:7" s="8" customFormat="1" ht="20.100000000000001" customHeight="1" x14ac:dyDescent="0.4">
      <c r="A36" s="50" t="s">
        <v>31</v>
      </c>
      <c r="B36" s="36">
        <v>97</v>
      </c>
      <c r="C36" s="51">
        <v>2</v>
      </c>
      <c r="D36" s="34"/>
      <c r="E36" s="5">
        <f t="shared" si="2"/>
        <v>0</v>
      </c>
      <c r="F36" s="6" t="str">
        <f t="shared" si="3"/>
        <v/>
      </c>
      <c r="G36" s="52"/>
    </row>
    <row r="37" spans="1:7" s="8" customFormat="1" ht="20.100000000000001" customHeight="1" x14ac:dyDescent="0.4">
      <c r="A37" s="50" t="s">
        <v>32</v>
      </c>
      <c r="B37" s="53">
        <v>75</v>
      </c>
      <c r="C37" s="54">
        <v>130</v>
      </c>
      <c r="D37" s="34"/>
      <c r="E37" s="5">
        <f t="shared" si="2"/>
        <v>0</v>
      </c>
      <c r="F37" s="6" t="str">
        <f t="shared" si="3"/>
        <v/>
      </c>
      <c r="G37" s="52"/>
    </row>
    <row r="38" spans="1:7" s="8" customFormat="1" ht="20.100000000000001" customHeight="1" x14ac:dyDescent="0.4">
      <c r="A38" s="50" t="s">
        <v>33</v>
      </c>
      <c r="B38" s="53">
        <v>91</v>
      </c>
      <c r="C38" s="54">
        <v>2</v>
      </c>
      <c r="D38" s="34"/>
      <c r="E38" s="5">
        <f t="shared" si="2"/>
        <v>0</v>
      </c>
      <c r="F38" s="6" t="str">
        <f t="shared" si="3"/>
        <v/>
      </c>
      <c r="G38" s="52"/>
    </row>
    <row r="39" spans="1:7" s="8" customFormat="1" ht="20.100000000000001" customHeight="1" x14ac:dyDescent="0.4">
      <c r="A39" s="50" t="s">
        <v>34</v>
      </c>
      <c r="B39" s="53">
        <v>91</v>
      </c>
      <c r="C39" s="54">
        <v>5</v>
      </c>
      <c r="D39" s="34"/>
      <c r="E39" s="5">
        <f t="shared" si="2"/>
        <v>0</v>
      </c>
      <c r="F39" s="6" t="str">
        <f t="shared" si="3"/>
        <v/>
      </c>
      <c r="G39" s="52"/>
    </row>
    <row r="40" spans="1:7" s="8" customFormat="1" ht="20.100000000000001" customHeight="1" x14ac:dyDescent="0.4">
      <c r="A40" s="50" t="s">
        <v>35</v>
      </c>
      <c r="B40" s="53">
        <v>91</v>
      </c>
      <c r="C40" s="54">
        <v>12</v>
      </c>
      <c r="D40" s="34"/>
      <c r="E40" s="5">
        <f t="shared" si="2"/>
        <v>0</v>
      </c>
      <c r="F40" s="6" t="str">
        <f t="shared" si="3"/>
        <v/>
      </c>
      <c r="G40" s="52"/>
    </row>
    <row r="41" spans="1:7" s="8" customFormat="1" ht="20.100000000000001" customHeight="1" x14ac:dyDescent="0.4">
      <c r="A41" s="50" t="s">
        <v>36</v>
      </c>
      <c r="B41" s="53">
        <v>91</v>
      </c>
      <c r="C41" s="54">
        <v>2</v>
      </c>
      <c r="D41" s="34"/>
      <c r="E41" s="5">
        <f t="shared" si="2"/>
        <v>0</v>
      </c>
      <c r="F41" s="6" t="str">
        <f t="shared" si="3"/>
        <v/>
      </c>
      <c r="G41" s="52"/>
    </row>
    <row r="42" spans="1:7" s="8" customFormat="1" ht="20.100000000000001" customHeight="1" x14ac:dyDescent="0.4">
      <c r="A42" s="50" t="s">
        <v>37</v>
      </c>
      <c r="B42" s="36">
        <v>32</v>
      </c>
      <c r="C42" s="55">
        <v>100</v>
      </c>
      <c r="D42" s="34"/>
      <c r="E42" s="5">
        <f t="shared" si="2"/>
        <v>0</v>
      </c>
      <c r="F42" s="6" t="str">
        <f t="shared" si="3"/>
        <v/>
      </c>
      <c r="G42" s="52"/>
    </row>
    <row r="43" spans="1:7" s="8" customFormat="1" ht="20.100000000000001" customHeight="1" x14ac:dyDescent="0.4">
      <c r="A43" s="50" t="s">
        <v>38</v>
      </c>
      <c r="B43" s="53">
        <v>77</v>
      </c>
      <c r="C43" s="54">
        <v>2</v>
      </c>
      <c r="D43" s="34"/>
      <c r="E43" s="5">
        <f t="shared" si="2"/>
        <v>0</v>
      </c>
      <c r="F43" s="6" t="str">
        <f t="shared" si="3"/>
        <v/>
      </c>
      <c r="G43" s="52"/>
    </row>
    <row r="44" spans="1:7" s="8" customFormat="1" ht="20.100000000000001" customHeight="1" x14ac:dyDescent="0.4">
      <c r="A44" s="50" t="s">
        <v>39</v>
      </c>
      <c r="B44" s="53">
        <v>73</v>
      </c>
      <c r="C44" s="51">
        <v>2</v>
      </c>
      <c r="D44" s="34"/>
      <c r="E44" s="5">
        <f t="shared" si="2"/>
        <v>0</v>
      </c>
      <c r="F44" s="6" t="str">
        <f t="shared" si="3"/>
        <v/>
      </c>
      <c r="G44" s="52"/>
    </row>
    <row r="45" spans="1:7" s="8" customFormat="1" ht="20.100000000000001" customHeight="1" x14ac:dyDescent="0.4">
      <c r="A45" s="50" t="s">
        <v>40</v>
      </c>
      <c r="B45" s="53">
        <v>43</v>
      </c>
      <c r="C45" s="51">
        <v>1</v>
      </c>
      <c r="D45" s="34"/>
      <c r="E45" s="5">
        <f t="shared" si="2"/>
        <v>0</v>
      </c>
      <c r="F45" s="6" t="str">
        <f t="shared" si="3"/>
        <v/>
      </c>
      <c r="G45" s="52"/>
    </row>
    <row r="46" spans="1:7" s="8" customFormat="1" ht="20.100000000000001" customHeight="1" x14ac:dyDescent="0.4">
      <c r="A46" s="50" t="s">
        <v>41</v>
      </c>
      <c r="B46" s="53">
        <v>43</v>
      </c>
      <c r="C46" s="51">
        <v>1</v>
      </c>
      <c r="D46" s="34"/>
      <c r="E46" s="5">
        <f t="shared" si="2"/>
        <v>0</v>
      </c>
      <c r="F46" s="6" t="str">
        <f t="shared" si="3"/>
        <v/>
      </c>
      <c r="G46" s="52"/>
    </row>
    <row r="47" spans="1:7" s="8" customFormat="1" ht="20.100000000000001" customHeight="1" x14ac:dyDescent="0.4">
      <c r="A47" s="50" t="s">
        <v>42</v>
      </c>
      <c r="B47" s="53">
        <v>73</v>
      </c>
      <c r="C47" s="51">
        <v>1</v>
      </c>
      <c r="D47" s="34"/>
      <c r="E47" s="5">
        <f t="shared" si="2"/>
        <v>0</v>
      </c>
      <c r="F47" s="6" t="str">
        <f t="shared" si="3"/>
        <v/>
      </c>
      <c r="G47" s="52"/>
    </row>
    <row r="48" spans="1:7" s="8" customFormat="1" ht="20.100000000000001" customHeight="1" x14ac:dyDescent="0.4">
      <c r="A48" s="50" t="s">
        <v>43</v>
      </c>
      <c r="B48" s="53">
        <v>73</v>
      </c>
      <c r="C48" s="51">
        <v>1</v>
      </c>
      <c r="D48" s="34"/>
      <c r="E48" s="5">
        <f t="shared" si="2"/>
        <v>0</v>
      </c>
      <c r="F48" s="6" t="str">
        <f t="shared" si="3"/>
        <v/>
      </c>
      <c r="G48" s="52"/>
    </row>
    <row r="49" spans="1:7" s="8" customFormat="1" ht="20.100000000000001" customHeight="1" x14ac:dyDescent="0.4">
      <c r="A49" s="50" t="s">
        <v>44</v>
      </c>
      <c r="B49" s="36">
        <v>188</v>
      </c>
      <c r="C49" s="51">
        <v>5</v>
      </c>
      <c r="D49" s="34"/>
      <c r="E49" s="5">
        <f t="shared" si="2"/>
        <v>0</v>
      </c>
      <c r="F49" s="6" t="str">
        <f t="shared" si="3"/>
        <v/>
      </c>
      <c r="G49" s="52"/>
    </row>
    <row r="50" spans="1:7" s="8" customFormat="1" ht="20.100000000000001" customHeight="1" x14ac:dyDescent="0.4">
      <c r="A50" s="50" t="s">
        <v>45</v>
      </c>
      <c r="B50" s="36">
        <v>263</v>
      </c>
      <c r="C50" s="51">
        <v>1</v>
      </c>
      <c r="D50" s="34"/>
      <c r="E50" s="5">
        <f t="shared" si="2"/>
        <v>0</v>
      </c>
      <c r="F50" s="6" t="str">
        <f t="shared" si="3"/>
        <v/>
      </c>
      <c r="G50" s="52"/>
    </row>
    <row r="51" spans="1:7" s="8" customFormat="1" ht="20.100000000000001" customHeight="1" x14ac:dyDescent="0.4">
      <c r="A51" s="50" t="s">
        <v>46</v>
      </c>
      <c r="B51" s="36">
        <v>324</v>
      </c>
      <c r="C51" s="51">
        <v>1</v>
      </c>
      <c r="D51" s="34"/>
      <c r="E51" s="5">
        <f t="shared" si="2"/>
        <v>0</v>
      </c>
      <c r="F51" s="6" t="str">
        <f t="shared" si="3"/>
        <v/>
      </c>
      <c r="G51" s="52"/>
    </row>
    <row r="52" spans="1:7" s="8" customFormat="1" ht="20.100000000000001" customHeight="1" x14ac:dyDescent="0.4">
      <c r="A52" s="50" t="s">
        <v>47</v>
      </c>
      <c r="B52" s="53">
        <v>188</v>
      </c>
      <c r="C52" s="51">
        <v>1</v>
      </c>
      <c r="D52" s="34"/>
      <c r="E52" s="5">
        <f t="shared" si="2"/>
        <v>0</v>
      </c>
      <c r="F52" s="6" t="str">
        <f t="shared" si="3"/>
        <v/>
      </c>
      <c r="G52" s="52"/>
    </row>
    <row r="53" spans="1:7" s="8" customFormat="1" ht="20.100000000000001" customHeight="1" x14ac:dyDescent="0.4">
      <c r="A53" s="50" t="s">
        <v>48</v>
      </c>
      <c r="B53" s="36">
        <v>203</v>
      </c>
      <c r="C53" s="51">
        <v>1</v>
      </c>
      <c r="D53" s="34"/>
      <c r="E53" s="5">
        <f t="shared" si="2"/>
        <v>0</v>
      </c>
      <c r="F53" s="6" t="str">
        <f t="shared" si="3"/>
        <v/>
      </c>
      <c r="G53" s="52"/>
    </row>
    <row r="54" spans="1:7" s="8" customFormat="1" ht="20.100000000000001" customHeight="1" x14ac:dyDescent="0.4">
      <c r="A54" s="52"/>
      <c r="B54" s="41"/>
      <c r="C54" s="52"/>
      <c r="D54" s="41"/>
      <c r="E54" s="5">
        <f>SUM(E20:E53)</f>
        <v>0</v>
      </c>
      <c r="F54" s="52"/>
      <c r="G54" s="52"/>
    </row>
    <row r="55" spans="1:7" s="8" customFormat="1" ht="15.75" customHeight="1" x14ac:dyDescent="0.4">
      <c r="A55" s="56"/>
      <c r="B55" s="41"/>
      <c r="C55" s="52"/>
      <c r="D55" s="52"/>
      <c r="E55" s="52"/>
      <c r="F55" s="52"/>
      <c r="G55" s="52"/>
    </row>
    <row r="56" spans="1:7" s="8" customFormat="1" ht="40.5" customHeight="1" x14ac:dyDescent="0.4">
      <c r="A56" s="67" t="s">
        <v>79</v>
      </c>
      <c r="B56" s="67"/>
      <c r="C56" s="67"/>
      <c r="D56" s="67"/>
      <c r="E56" s="67"/>
      <c r="F56" s="67"/>
      <c r="G56" s="52"/>
    </row>
    <row r="57" spans="1:7" s="8" customFormat="1" ht="15.75" customHeight="1" thickBot="1" x14ac:dyDescent="0.45">
      <c r="A57" s="42"/>
      <c r="B57" s="43"/>
      <c r="C57" s="27"/>
      <c r="D57" s="27"/>
      <c r="E57" s="27"/>
      <c r="F57" s="27"/>
      <c r="G57" s="52"/>
    </row>
    <row r="58" spans="1:7" ht="38.25" thickBot="1" x14ac:dyDescent="0.45">
      <c r="A58" s="44" t="s">
        <v>49</v>
      </c>
      <c r="B58" s="26" t="s">
        <v>14</v>
      </c>
      <c r="C58" s="26" t="s">
        <v>2</v>
      </c>
      <c r="D58" s="26" t="s">
        <v>65</v>
      </c>
      <c r="E58" s="26" t="s">
        <v>66</v>
      </c>
      <c r="F58" s="27"/>
      <c r="G58" s="27"/>
    </row>
    <row r="59" spans="1:7" s="8" customFormat="1" ht="24" customHeight="1" x14ac:dyDescent="0.4">
      <c r="A59" s="50" t="s">
        <v>50</v>
      </c>
      <c r="B59" s="53">
        <v>2094</v>
      </c>
      <c r="C59" s="51">
        <v>2</v>
      </c>
      <c r="D59" s="1"/>
      <c r="E59" s="5">
        <f>D59*C59</f>
        <v>0</v>
      </c>
      <c r="F59" s="6" t="str">
        <f>IF(D59&gt;B59,"ERROR TARIFA","")</f>
        <v/>
      </c>
      <c r="G59" s="52"/>
    </row>
    <row r="60" spans="1:7" s="8" customFormat="1" ht="24" customHeight="1" x14ac:dyDescent="0.4">
      <c r="A60" s="50" t="s">
        <v>51</v>
      </c>
      <c r="B60" s="53">
        <v>1092</v>
      </c>
      <c r="C60" s="51">
        <v>40</v>
      </c>
      <c r="D60" s="34"/>
      <c r="E60" s="5">
        <f t="shared" ref="E60:E62" si="4">D60*C60</f>
        <v>0</v>
      </c>
      <c r="F60" s="6" t="str">
        <f t="shared" ref="F60:F62" si="5">IF(D60&gt;B60,"ERROR TARIFA","")</f>
        <v/>
      </c>
      <c r="G60" s="52"/>
    </row>
    <row r="61" spans="1:7" s="8" customFormat="1" ht="24" customHeight="1" x14ac:dyDescent="0.4">
      <c r="A61" s="50" t="s">
        <v>52</v>
      </c>
      <c r="B61" s="53">
        <v>3146</v>
      </c>
      <c r="C61" s="51">
        <v>1</v>
      </c>
      <c r="D61" s="34"/>
      <c r="E61" s="5">
        <f t="shared" si="4"/>
        <v>0</v>
      </c>
      <c r="F61" s="6" t="str">
        <f t="shared" si="5"/>
        <v/>
      </c>
      <c r="G61" s="52"/>
    </row>
    <row r="62" spans="1:7" s="8" customFormat="1" ht="24" customHeight="1" x14ac:dyDescent="0.4">
      <c r="A62" s="50" t="s">
        <v>53</v>
      </c>
      <c r="B62" s="53">
        <v>1488</v>
      </c>
      <c r="C62" s="51">
        <v>1</v>
      </c>
      <c r="D62" s="34"/>
      <c r="E62" s="5">
        <f t="shared" si="4"/>
        <v>0</v>
      </c>
      <c r="F62" s="6" t="str">
        <f t="shared" si="5"/>
        <v/>
      </c>
      <c r="G62" s="52"/>
    </row>
    <row r="63" spans="1:7" s="8" customFormat="1" ht="15.75" customHeight="1" x14ac:dyDescent="0.4">
      <c r="A63" s="42"/>
      <c r="B63" s="43"/>
      <c r="C63" s="27"/>
      <c r="D63" s="41"/>
      <c r="E63" s="5">
        <f>SUM(E59:E62)</f>
        <v>0</v>
      </c>
      <c r="F63" s="27"/>
      <c r="G63" s="52"/>
    </row>
    <row r="64" spans="1:7" s="8" customFormat="1" ht="15.75" customHeight="1" x14ac:dyDescent="0.4">
      <c r="A64" s="42"/>
      <c r="B64" s="43"/>
      <c r="C64" s="27"/>
      <c r="D64" s="27"/>
      <c r="E64" s="27"/>
      <c r="F64" s="27"/>
      <c r="G64" s="52"/>
    </row>
    <row r="65" spans="1:9" ht="19.5" thickBot="1" x14ac:dyDescent="0.45">
      <c r="A65" s="42"/>
      <c r="B65" s="27"/>
      <c r="C65" s="27"/>
      <c r="D65" s="27"/>
      <c r="E65" s="27"/>
      <c r="F65" s="27"/>
      <c r="G65" s="27"/>
    </row>
    <row r="66" spans="1:9" ht="57" thickBot="1" x14ac:dyDescent="0.45">
      <c r="A66" s="44" t="s">
        <v>54</v>
      </c>
      <c r="B66" s="26" t="s">
        <v>14</v>
      </c>
      <c r="C66" s="26" t="s">
        <v>2</v>
      </c>
      <c r="D66" s="26" t="s">
        <v>65</v>
      </c>
      <c r="E66" s="26" t="s">
        <v>66</v>
      </c>
      <c r="F66" s="27"/>
      <c r="G66" s="27"/>
    </row>
    <row r="67" spans="1:9" s="8" customFormat="1" ht="20.45" customHeight="1" x14ac:dyDescent="0.4">
      <c r="A67" s="50" t="s">
        <v>55</v>
      </c>
      <c r="B67" s="53">
        <v>1394</v>
      </c>
      <c r="C67" s="51">
        <v>5</v>
      </c>
      <c r="D67" s="1"/>
      <c r="E67" s="5">
        <f>D67*C67</f>
        <v>0</v>
      </c>
      <c r="F67" s="6" t="str">
        <f>IF(D67&gt;B67,"ERROR TARIFA","")</f>
        <v/>
      </c>
      <c r="G67" s="52"/>
    </row>
    <row r="68" spans="1:9" ht="18.75" x14ac:dyDescent="0.4">
      <c r="A68" s="57"/>
      <c r="B68" s="58"/>
      <c r="C68" s="59"/>
      <c r="D68" s="41"/>
      <c r="E68" s="5">
        <f>SUM(E67)</f>
        <v>0</v>
      </c>
      <c r="F68" s="27"/>
      <c r="G68" s="27"/>
      <c r="I68" s="9"/>
    </row>
    <row r="69" spans="1:9" ht="19.5" thickBot="1" x14ac:dyDescent="0.45">
      <c r="A69" s="57"/>
      <c r="B69" s="58"/>
      <c r="C69" s="59"/>
      <c r="D69" s="41"/>
      <c r="E69" s="27"/>
      <c r="F69" s="27"/>
      <c r="G69" s="27"/>
      <c r="I69" s="9"/>
    </row>
    <row r="70" spans="1:9" ht="38.25" thickBot="1" x14ac:dyDescent="0.45">
      <c r="A70" s="44" t="s">
        <v>56</v>
      </c>
      <c r="B70" s="26" t="s">
        <v>14</v>
      </c>
      <c r="C70" s="26" t="s">
        <v>2</v>
      </c>
      <c r="D70" s="26" t="s">
        <v>65</v>
      </c>
      <c r="E70" s="26" t="s">
        <v>66</v>
      </c>
      <c r="F70" s="27"/>
      <c r="G70" s="27"/>
      <c r="I70" s="9"/>
    </row>
    <row r="71" spans="1:9" s="8" customFormat="1" ht="122.25" customHeight="1" x14ac:dyDescent="0.4">
      <c r="A71" s="70" t="s">
        <v>84</v>
      </c>
      <c r="B71" s="53">
        <v>1085</v>
      </c>
      <c r="C71" s="46">
        <v>5</v>
      </c>
      <c r="D71" s="1"/>
      <c r="E71" s="5">
        <f>D71*C71</f>
        <v>0</v>
      </c>
      <c r="F71" s="6" t="str">
        <f>IF(D71&gt;B71,"ERROR TARIFA","")</f>
        <v/>
      </c>
      <c r="G71" s="52"/>
    </row>
    <row r="72" spans="1:9" ht="18.75" x14ac:dyDescent="0.4">
      <c r="A72" s="57"/>
      <c r="B72" s="58"/>
      <c r="C72" s="59"/>
      <c r="D72" s="41"/>
      <c r="E72" s="5">
        <f>SUM(E71)</f>
        <v>0</v>
      </c>
      <c r="F72" s="27"/>
      <c r="G72" s="27"/>
      <c r="I72" s="9"/>
    </row>
    <row r="73" spans="1:9" ht="18.75" x14ac:dyDescent="0.4">
      <c r="A73" s="57"/>
      <c r="B73" s="58"/>
      <c r="C73" s="59"/>
      <c r="D73" s="41"/>
      <c r="E73" s="27"/>
      <c r="F73" s="27"/>
      <c r="G73" s="27"/>
      <c r="I73" s="9"/>
    </row>
    <row r="74" spans="1:9" ht="24.75" customHeight="1" x14ac:dyDescent="0.4">
      <c r="A74" s="44" t="s">
        <v>57</v>
      </c>
      <c r="F74" s="27"/>
      <c r="G74" s="60"/>
    </row>
    <row r="75" spans="1:9" ht="35.25" customHeight="1" x14ac:dyDescent="0.25">
      <c r="A75" s="44" t="s">
        <v>58</v>
      </c>
      <c r="B75" s="68" t="s">
        <v>5</v>
      </c>
      <c r="C75" s="69" t="s">
        <v>6</v>
      </c>
      <c r="D75" s="69" t="s">
        <v>65</v>
      </c>
      <c r="E75" s="69" t="s">
        <v>66</v>
      </c>
      <c r="F75" s="8"/>
      <c r="G75" s="60"/>
    </row>
    <row r="76" spans="1:9" s="8" customFormat="1" ht="20.100000000000001" customHeight="1" x14ac:dyDescent="0.4">
      <c r="A76" s="50" t="s">
        <v>59</v>
      </c>
      <c r="B76" s="53">
        <v>671</v>
      </c>
      <c r="C76" s="51">
        <v>2</v>
      </c>
      <c r="D76" s="34"/>
      <c r="E76" s="5">
        <f>D76*C76</f>
        <v>0</v>
      </c>
      <c r="F76" s="6" t="str">
        <f t="shared" ref="F76:F80" si="6">IF(D76&gt;B76,"ERROR TARIFA","")</f>
        <v/>
      </c>
      <c r="G76" s="52"/>
    </row>
    <row r="77" spans="1:9" s="8" customFormat="1" ht="20.100000000000001" customHeight="1" x14ac:dyDescent="0.4">
      <c r="A77" s="50" t="s">
        <v>60</v>
      </c>
      <c r="B77" s="53">
        <v>1271</v>
      </c>
      <c r="C77" s="51">
        <v>2</v>
      </c>
      <c r="D77" s="34"/>
      <c r="E77" s="5">
        <f t="shared" ref="E77:E80" si="7">D77*C77</f>
        <v>0</v>
      </c>
      <c r="F77" s="6" t="str">
        <f t="shared" si="6"/>
        <v/>
      </c>
      <c r="G77" s="52"/>
    </row>
    <row r="78" spans="1:9" s="8" customFormat="1" ht="20.100000000000001" customHeight="1" x14ac:dyDescent="0.4">
      <c r="A78" s="50" t="s">
        <v>61</v>
      </c>
      <c r="B78" s="53">
        <v>1643</v>
      </c>
      <c r="C78" s="51">
        <v>1</v>
      </c>
      <c r="D78" s="34"/>
      <c r="E78" s="5">
        <f t="shared" si="7"/>
        <v>0</v>
      </c>
      <c r="F78" s="6" t="str">
        <f t="shared" si="6"/>
        <v/>
      </c>
      <c r="G78" s="52"/>
    </row>
    <row r="79" spans="1:9" s="8" customFormat="1" ht="20.100000000000001" customHeight="1" x14ac:dyDescent="0.4">
      <c r="A79" s="50" t="s">
        <v>62</v>
      </c>
      <c r="B79" s="53">
        <v>2202</v>
      </c>
      <c r="C79" s="51">
        <v>1</v>
      </c>
      <c r="D79" s="34"/>
      <c r="E79" s="5">
        <f t="shared" si="7"/>
        <v>0</v>
      </c>
      <c r="F79" s="6" t="str">
        <f t="shared" si="6"/>
        <v/>
      </c>
      <c r="G79" s="52"/>
    </row>
    <row r="80" spans="1:9" s="8" customFormat="1" ht="20.100000000000001" customHeight="1" x14ac:dyDescent="0.4">
      <c r="A80" s="50" t="s">
        <v>63</v>
      </c>
      <c r="B80" s="53">
        <v>441</v>
      </c>
      <c r="C80" s="51">
        <v>1</v>
      </c>
      <c r="D80" s="34"/>
      <c r="E80" s="5">
        <f t="shared" si="7"/>
        <v>0</v>
      </c>
      <c r="F80" s="6" t="str">
        <f t="shared" si="6"/>
        <v/>
      </c>
      <c r="G80" s="52"/>
    </row>
    <row r="81" spans="1:8" ht="20.100000000000001" customHeight="1" x14ac:dyDescent="0.4">
      <c r="A81" s="27"/>
      <c r="B81" s="27"/>
      <c r="C81" s="27"/>
      <c r="D81" s="61"/>
      <c r="E81" s="5">
        <f>SUM(E76:E80)</f>
        <v>0</v>
      </c>
      <c r="F81" s="27"/>
      <c r="G81" s="41"/>
      <c r="H81" s="10"/>
    </row>
    <row r="82" spans="1:8" ht="20.100000000000001" customHeight="1" thickBot="1" x14ac:dyDescent="0.45">
      <c r="A82" s="27"/>
      <c r="B82" s="27"/>
      <c r="C82" s="27"/>
      <c r="D82" s="61"/>
      <c r="E82" s="11"/>
      <c r="F82" s="27"/>
      <c r="G82" s="41"/>
      <c r="H82" s="10"/>
    </row>
    <row r="83" spans="1:8" ht="20.100000000000001" customHeight="1" x14ac:dyDescent="0.4">
      <c r="A83" s="27"/>
      <c r="B83" s="18" t="s">
        <v>5</v>
      </c>
      <c r="C83" s="19" t="s">
        <v>6</v>
      </c>
      <c r="D83" s="19" t="s">
        <v>3</v>
      </c>
      <c r="E83" s="27"/>
      <c r="F83" s="27"/>
      <c r="G83" s="41"/>
      <c r="H83" s="10"/>
    </row>
    <row r="84" spans="1:8" ht="20.100000000000001" customHeight="1" x14ac:dyDescent="0.4">
      <c r="A84" s="50" t="s">
        <v>71</v>
      </c>
      <c r="B84" s="34">
        <v>16000</v>
      </c>
      <c r="C84" s="37">
        <v>1</v>
      </c>
      <c r="D84" s="34">
        <v>16000</v>
      </c>
      <c r="E84" s="27"/>
      <c r="F84" s="27"/>
      <c r="G84" s="41"/>
      <c r="H84" s="10"/>
    </row>
    <row r="85" spans="1:8" ht="20.100000000000001" customHeight="1" x14ac:dyDescent="0.4">
      <c r="A85" s="50" t="s">
        <v>72</v>
      </c>
      <c r="B85" s="34">
        <v>14000</v>
      </c>
      <c r="C85" s="37">
        <v>1</v>
      </c>
      <c r="D85" s="34">
        <v>14000</v>
      </c>
      <c r="E85" s="27"/>
      <c r="F85" s="27"/>
      <c r="G85" s="41"/>
      <c r="H85" s="10"/>
    </row>
    <row r="86" spans="1:8" ht="20.100000000000001" customHeight="1" x14ac:dyDescent="0.4">
      <c r="A86" s="50" t="s">
        <v>73</v>
      </c>
      <c r="B86" s="34">
        <v>30000</v>
      </c>
      <c r="C86" s="37">
        <v>1</v>
      </c>
      <c r="D86" s="34">
        <v>30000</v>
      </c>
      <c r="E86" s="27"/>
      <c r="F86" s="27"/>
      <c r="G86" s="41"/>
      <c r="H86" s="10"/>
    </row>
    <row r="87" spans="1:8" ht="20.100000000000001" customHeight="1" x14ac:dyDescent="0.4">
      <c r="A87" s="50" t="s">
        <v>77</v>
      </c>
      <c r="B87" s="34">
        <v>4000</v>
      </c>
      <c r="C87" s="37">
        <v>1</v>
      </c>
      <c r="D87" s="34">
        <v>4000</v>
      </c>
      <c r="E87" s="27"/>
      <c r="F87" s="27"/>
      <c r="G87" s="41"/>
      <c r="H87" s="10"/>
    </row>
    <row r="88" spans="1:8" ht="20.100000000000001" customHeight="1" x14ac:dyDescent="0.4">
      <c r="A88" s="56"/>
      <c r="B88" s="56"/>
      <c r="C88" s="56"/>
      <c r="D88" s="62">
        <f>SUM(D84:D87)</f>
        <v>64000</v>
      </c>
      <c r="E88" s="27"/>
      <c r="F88" s="27"/>
      <c r="G88" s="27"/>
    </row>
    <row r="89" spans="1:8" ht="18.75" x14ac:dyDescent="0.4">
      <c r="A89" s="56"/>
      <c r="B89" s="56"/>
      <c r="C89" s="56"/>
      <c r="D89" s="63"/>
      <c r="E89" s="27"/>
      <c r="F89" s="27"/>
      <c r="G89" s="27"/>
    </row>
    <row r="90" spans="1:8" ht="37.5" customHeight="1" x14ac:dyDescent="0.4">
      <c r="A90" s="71" t="s">
        <v>75</v>
      </c>
      <c r="B90" s="71"/>
      <c r="C90" s="71"/>
      <c r="D90" s="71"/>
      <c r="E90" s="71"/>
      <c r="F90" s="71"/>
      <c r="G90" s="27"/>
    </row>
    <row r="91" spans="1:8" ht="18.75" x14ac:dyDescent="0.4">
      <c r="A91" s="64"/>
      <c r="B91" s="64"/>
      <c r="C91" s="64"/>
      <c r="D91" s="64"/>
      <c r="E91" s="27"/>
      <c r="F91" s="27"/>
      <c r="G91" s="27"/>
    </row>
    <row r="92" spans="1:8" ht="18.75" x14ac:dyDescent="0.4">
      <c r="A92" s="64"/>
      <c r="B92" s="64"/>
      <c r="C92" s="64"/>
      <c r="D92" s="64"/>
      <c r="E92" s="27"/>
      <c r="F92" s="27"/>
      <c r="G92" s="27"/>
    </row>
    <row r="93" spans="1:8" ht="77.25" customHeight="1" x14ac:dyDescent="0.25">
      <c r="A93" s="25" t="s">
        <v>64</v>
      </c>
      <c r="B93" s="25"/>
      <c r="C93" s="25"/>
      <c r="D93" s="25"/>
      <c r="E93" s="25"/>
      <c r="F93" s="25"/>
      <c r="G93" s="25"/>
    </row>
    <row r="94" spans="1:8" x14ac:dyDescent="0.25">
      <c r="A94" s="17"/>
      <c r="B94" s="7"/>
      <c r="C94" s="7"/>
      <c r="D94" s="7"/>
    </row>
    <row r="95" spans="1:8" ht="32.25" customHeight="1" x14ac:dyDescent="0.4">
      <c r="A95" s="24" t="s">
        <v>68</v>
      </c>
      <c r="B95" s="24"/>
      <c r="C95" s="12"/>
      <c r="D95" s="13"/>
      <c r="E95" s="13"/>
      <c r="F95" s="14">
        <f>E13+E54+E63+E68+E72+E81+D88</f>
        <v>64000</v>
      </c>
    </row>
    <row r="96" spans="1:8" ht="32.25" customHeight="1" x14ac:dyDescent="0.4">
      <c r="A96" s="21" t="s">
        <v>76</v>
      </c>
      <c r="B96" s="21"/>
      <c r="C96" s="15">
        <v>3</v>
      </c>
      <c r="F96" s="16">
        <f>F95*2</f>
        <v>128000</v>
      </c>
    </row>
    <row r="98" spans="1:6" ht="51" customHeight="1" x14ac:dyDescent="0.25">
      <c r="A98" s="22" t="s">
        <v>69</v>
      </c>
      <c r="B98" s="22"/>
      <c r="C98" s="22"/>
      <c r="D98" s="22"/>
      <c r="E98" s="22"/>
      <c r="F98" s="22"/>
    </row>
    <row r="100" spans="1:6" x14ac:dyDescent="0.25">
      <c r="A100" s="23" t="s">
        <v>70</v>
      </c>
      <c r="B100" s="23"/>
    </row>
    <row r="101" spans="1:6" ht="63.75" customHeight="1" x14ac:dyDescent="0.25">
      <c r="A101" s="23"/>
      <c r="B101" s="23"/>
    </row>
  </sheetData>
  <sheetProtection selectLockedCells="1"/>
  <mergeCells count="13">
    <mergeCell ref="A16:F16"/>
    <mergeCell ref="A17:F17"/>
    <mergeCell ref="A15:F15"/>
    <mergeCell ref="A56:F56"/>
    <mergeCell ref="A90:F90"/>
    <mergeCell ref="A2:G2"/>
    <mergeCell ref="A96:B96"/>
    <mergeCell ref="A98:F98"/>
    <mergeCell ref="A100:B101"/>
    <mergeCell ref="A3:G3"/>
    <mergeCell ref="A95:B95"/>
    <mergeCell ref="G74:G75"/>
    <mergeCell ref="A93:G9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Fernández Lázare   Antonia</dc:creator>
  <cp:lastModifiedBy>Fernández Martin   Laura</cp:lastModifiedBy>
  <dcterms:created xsi:type="dcterms:W3CDTF">2023-02-08T09:25:48Z</dcterms:created>
  <dcterms:modified xsi:type="dcterms:W3CDTF">2024-09-09T12:27:10Z</dcterms:modified>
</cp:coreProperties>
</file>