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srvbcn\usuaris\A_Sanitaria\2 PROVEEDORES\Málaga\Hospitalaria Malaga\2024\Publicar\"/>
    </mc:Choice>
  </mc:AlternateContent>
  <xr:revisionPtr revIDLastSave="0" documentId="13_ncr:1_{2B192448-A44A-4986-9B90-B4AC3450B417}" xr6:coauthVersionLast="47" xr6:coauthVersionMax="47" xr10:uidLastSave="{00000000-0000-0000-0000-000000000000}"/>
  <bookViews>
    <workbookView xWindow="-120" yWindow="-120" windowWidth="29040" windowHeight="15840" xr2:uid="{A1AAE7A4-8E8B-4655-9CF2-BAEC78890AE7}"/>
  </bookViews>
  <sheets>
    <sheet name="LCIITACIO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1" l="1"/>
  <c r="E15" i="1"/>
  <c r="E16" i="1"/>
  <c r="E17" i="1"/>
  <c r="E18" i="1"/>
  <c r="E13" i="1"/>
  <c r="E95" i="1"/>
  <c r="E96" i="1"/>
  <c r="E97" i="1"/>
  <c r="E98" i="1"/>
  <c r="I98" i="1" s="1"/>
  <c r="E99" i="1"/>
  <c r="E94" i="1"/>
  <c r="H95" i="1"/>
  <c r="H96" i="1"/>
  <c r="H97" i="1"/>
  <c r="H98" i="1"/>
  <c r="H99" i="1"/>
  <c r="H100" i="1"/>
  <c r="H94" i="1"/>
  <c r="E60" i="1"/>
  <c r="E61" i="1"/>
  <c r="E62" i="1"/>
  <c r="E63" i="1"/>
  <c r="E64" i="1"/>
  <c r="E65" i="1"/>
  <c r="E66" i="1"/>
  <c r="E67" i="1"/>
  <c r="E59" i="1"/>
  <c r="G47" i="1"/>
  <c r="C48" i="1"/>
  <c r="C49" i="1"/>
  <c r="C50" i="1"/>
  <c r="C51" i="1"/>
  <c r="C52" i="1"/>
  <c r="C53" i="1"/>
  <c r="C54" i="1"/>
  <c r="C55" i="1"/>
  <c r="C47" i="1"/>
  <c r="G48" i="1"/>
  <c r="G49" i="1"/>
  <c r="G50" i="1"/>
  <c r="G51" i="1"/>
  <c r="G52" i="1"/>
  <c r="G53" i="1"/>
  <c r="G54" i="1"/>
  <c r="G55" i="1"/>
  <c r="E36" i="1"/>
  <c r="E37" i="1"/>
  <c r="E38" i="1"/>
  <c r="E39" i="1"/>
  <c r="E40" i="1"/>
  <c r="E41" i="1"/>
  <c r="E42" i="1"/>
  <c r="E43" i="1"/>
  <c r="E44" i="1"/>
  <c r="E35" i="1"/>
  <c r="E23" i="1"/>
  <c r="E24" i="1"/>
  <c r="E25" i="1"/>
  <c r="E22" i="1"/>
  <c r="E4" i="1"/>
  <c r="E5" i="1"/>
  <c r="E6" i="1"/>
  <c r="E7" i="1"/>
  <c r="E8" i="1"/>
  <c r="E9" i="1"/>
  <c r="E3" i="1"/>
  <c r="I95" i="1"/>
  <c r="I96" i="1"/>
  <c r="I97" i="1"/>
  <c r="I99" i="1"/>
  <c r="I94" i="1"/>
  <c r="F60" i="1"/>
  <c r="F61" i="1"/>
  <c r="F62" i="1"/>
  <c r="F63" i="1"/>
  <c r="F64" i="1"/>
  <c r="F65" i="1"/>
  <c r="F66" i="1"/>
  <c r="F67" i="1"/>
  <c r="F59" i="1"/>
  <c r="F36" i="1"/>
  <c r="F37" i="1"/>
  <c r="F38" i="1"/>
  <c r="F39" i="1"/>
  <c r="F40" i="1"/>
  <c r="F41" i="1"/>
  <c r="F42" i="1"/>
  <c r="F43" i="1"/>
  <c r="F35" i="1"/>
  <c r="F28" i="1"/>
  <c r="F27" i="1"/>
  <c r="F22" i="1"/>
  <c r="F23" i="1"/>
  <c r="F24" i="1"/>
  <c r="F14" i="1"/>
  <c r="F15" i="1"/>
  <c r="F16" i="1"/>
  <c r="F17" i="1"/>
  <c r="F18" i="1"/>
  <c r="F13" i="1"/>
  <c r="F4" i="1"/>
  <c r="F5" i="1"/>
  <c r="F6" i="1"/>
  <c r="F7" i="1"/>
  <c r="F8" i="1"/>
  <c r="F9" i="1"/>
  <c r="F3" i="1"/>
  <c r="D48" i="1" l="1"/>
  <c r="H48" i="1" s="1"/>
  <c r="D49" i="1"/>
  <c r="H49" i="1" s="1"/>
  <c r="D50" i="1"/>
  <c r="H50" i="1" s="1"/>
  <c r="D51" i="1"/>
  <c r="H51" i="1" s="1"/>
  <c r="D52" i="1"/>
  <c r="H52" i="1" s="1"/>
  <c r="D53" i="1"/>
  <c r="H53" i="1" s="1"/>
  <c r="D54" i="1"/>
  <c r="H54" i="1" s="1"/>
  <c r="D55" i="1"/>
  <c r="H55" i="1" s="1"/>
  <c r="D47" i="1"/>
  <c r="H47" i="1" s="1"/>
  <c r="E28" i="1"/>
  <c r="E27" i="1"/>
  <c r="E19" i="1" l="1"/>
  <c r="G114" i="1" s="1"/>
  <c r="E10" i="1"/>
  <c r="E68" i="1"/>
  <c r="G56" i="1"/>
  <c r="E29" i="1"/>
</calcChain>
</file>

<file path=xl/sharedStrings.xml><?xml version="1.0" encoding="utf-8"?>
<sst xmlns="http://schemas.openxmlformats.org/spreadsheetml/2006/main" count="128" uniqueCount="87">
  <si>
    <t>Urgencias y visitas</t>
  </si>
  <si>
    <t xml:space="preserve"> Precio Ud.</t>
  </si>
  <si>
    <t xml:space="preserve"> Ud.</t>
  </si>
  <si>
    <t>Total</t>
  </si>
  <si>
    <t>Intervenciones</t>
  </si>
  <si>
    <t>BLOQUE QUIRÚRGICO. GRUPO OMC*</t>
  </si>
  <si>
    <t>QUIROFANO - HOSPITALIZACIÓN *</t>
  </si>
  <si>
    <t>HONORARIOS MÉDICOS**</t>
  </si>
  <si>
    <t>TOTAL</t>
  </si>
  <si>
    <t xml:space="preserve"> GRUPO 0</t>
  </si>
  <si>
    <t xml:space="preserve"> GRUPO 1</t>
  </si>
  <si>
    <t xml:space="preserve"> GRUPO 2</t>
  </si>
  <si>
    <t xml:space="preserve"> GRUPO 3</t>
  </si>
  <si>
    <t xml:space="preserve"> GRUPO 4</t>
  </si>
  <si>
    <t xml:space="preserve"> GRUPO 5</t>
  </si>
  <si>
    <t xml:space="preserve"> GRUPO 6</t>
  </si>
  <si>
    <t xml:space="preserve"> GRUPO 7</t>
  </si>
  <si>
    <t xml:space="preserve"> GRUPO 8</t>
  </si>
  <si>
    <t>*INCLUYE:</t>
  </si>
  <si>
    <t>- Derechos de quirófano y sala de reanimación</t>
  </si>
  <si>
    <t>- 1 dia de Estancia hospitalaria y hostelería del paciente</t>
  </si>
  <si>
    <t>- Medicación, material y fungibles de quirófano y planta de hospitalización</t>
  </si>
  <si>
    <t>- Amplificador de RX</t>
  </si>
  <si>
    <t>- Monitorización</t>
  </si>
  <si>
    <t>- Derechos de Artroscopio</t>
  </si>
  <si>
    <t>- Instrumentista, a partir del Grupo III</t>
  </si>
  <si>
    <t>- 1 control radiológico postquirúrgico</t>
  </si>
  <si>
    <t>- 1 control analítico postquirúrgico</t>
  </si>
  <si>
    <t>- Asistencia del médico de guardia</t>
  </si>
  <si>
    <t>- Rehabilitación, en caso de que sea necesaria, hasta duración máxima de hospitalización de cada Grupo</t>
  </si>
  <si>
    <t>NO INCLUYE:</t>
  </si>
  <si>
    <t>- Material de osteosíntesis e implantes</t>
  </si>
  <si>
    <t>- Medicación y material especial que no sea habitual en el quirófano</t>
  </si>
  <si>
    <t>- Anatomía patológica</t>
  </si>
  <si>
    <t>- Pruebas cruzadas y transfusiones</t>
  </si>
  <si>
    <t>- Otras pruebas  diagnósticas</t>
  </si>
  <si>
    <t xml:space="preserve">**Cuando en un mismo acto quirúrgico se realizan varios procedimientos, se facturará el 100% del honorario médico según el Grupo Quirúrgico(GQ) del procedimiento más complejo, y el 50% de los honorarios médicos de los GQ de cada uno de los  procedimientos quirúrgicos sucesivos. La tarifa a aplicar por el gasto hospitalario es la del GQ con mayor importe. </t>
  </si>
  <si>
    <t>Nomenclátor de intervenciones quirúrgicas basado en la clasificación de la Organización médica colegial</t>
  </si>
  <si>
    <t>*Tanto el importe de material de cura como el importe de material de osteosíntesis no se tendrá en cuenta para el cálculo económico, pero debe incluirse dicho importe en la oferta económica.</t>
  </si>
  <si>
    <t>Pruebas diagnosticas</t>
  </si>
  <si>
    <t>RESONANCIA MAGNETICAS</t>
  </si>
  <si>
    <t>TAC</t>
  </si>
  <si>
    <t>ELETROCARDIOGRAMA</t>
  </si>
  <si>
    <t xml:space="preserve">ECOGRAFIA </t>
  </si>
  <si>
    <t>ELECTROMIOGRAMA</t>
  </si>
  <si>
    <t>CONSULTA ESPECIALISTA</t>
  </si>
  <si>
    <t>SUCESIVA ESPECIALISTA</t>
  </si>
  <si>
    <t xml:space="preserve">Estancias </t>
  </si>
  <si>
    <t>MATERIAL DE CURA*</t>
  </si>
  <si>
    <t>MATERIAL DE OSTEOSINTESIS*</t>
  </si>
  <si>
    <t>Material</t>
  </si>
  <si>
    <t>INFILTRACIONES</t>
  </si>
  <si>
    <t>FORFAITS QUIRÚRGICOS</t>
  </si>
  <si>
    <t>QX - HOSPITALIZACION *</t>
  </si>
  <si>
    <t>HONORARIOS MÉDICOS **</t>
  </si>
  <si>
    <t>RETIRADA DE MATERIAL DE AGUJAS DE KIRSCHNER</t>
  </si>
  <si>
    <t xml:space="preserve"> FORFAITS QUIRÚRGICOS PROGRAMADOS</t>
  </si>
  <si>
    <t>*INCLUYE</t>
  </si>
  <si>
    <t>**INCLUYE</t>
  </si>
  <si>
    <t xml:space="preserve">MENISCOPATIA/ARTROSCOPIA </t>
  </si>
  <si>
    <t xml:space="preserve">EPICONDILITIS </t>
  </si>
  <si>
    <t>TUNEL CARPIANO</t>
  </si>
  <si>
    <t>CIRUGÍA DE LESIÓN DE VAINA-TENDÓN DE LA MANO (De Quervain, Dedo en resorte, Dedo en martillo, Ganglión, etc.)</t>
  </si>
  <si>
    <t>VISITAS SUCESIVAS (incluye medicación entregada al paciente. consulta especialista y consulta enfermería)</t>
  </si>
  <si>
    <t>CONSULTA ENFERMERIA (Incluye: curas, escayolas, inyectables, otros actos.)</t>
  </si>
  <si>
    <t>ESTANCIAS HOSPITALARIAS (incluye material de cura y medicación, gastos médicos, pruebas diagnósticas excepto TAC y RMN)</t>
  </si>
  <si>
    <t>ESTANCIA UCI (incluye material de cura y medicación, gastos médicos, pruebas diagnósticas excepto TAC y RMN)</t>
  </si>
  <si>
    <t>PREOPERATORIO (incluye visita anestesista, Rx. tórax, electrocardiograma, analítica)</t>
  </si>
  <si>
    <r>
      <t>RETIRADA DE MATERIAL DE OSTEOSÍNTESIS PEQUEÑO</t>
    </r>
    <r>
      <rPr>
        <sz val="9"/>
        <rFont val="HelveticaNowText Regular"/>
        <family val="2"/>
      </rPr>
      <t xml:space="preserve"> (tornillos y placas atornilladas de dedos, manos, muñecas, pie y tobillos)</t>
    </r>
  </si>
  <si>
    <t>HONORARIOS ANESTESIA</t>
  </si>
  <si>
    <t>TOTAL HHMM + AYUDANTIA</t>
  </si>
  <si>
    <t>RADIOGRAFIAS</t>
  </si>
  <si>
    <t>URGENCIAS Incluye: Honorarios médicos, radiología y analítica convencional; Curas de Urgencias con ingreso o sin ingreso, Yesos, Medicación Administrada; Otras situaciones de urgencias. Excluye: TAC, ECO o RNM.</t>
  </si>
  <si>
    <t xml:space="preserve">
ANESTESISTA</t>
  </si>
  <si>
    <t>Medicación material y fungibles de quirófano y planta de hospitalización</t>
  </si>
  <si>
    <t>Derechos de Artroscopio</t>
  </si>
  <si>
    <t>Instrumentista</t>
  </si>
  <si>
    <t>Amplificador de Rx</t>
  </si>
  <si>
    <t>Médico ayudante quirúrgico cuando lo haya</t>
  </si>
  <si>
    <t>Derechos de quirófano y sala de reanimación</t>
  </si>
  <si>
    <t>Monitorización</t>
  </si>
  <si>
    <t>Cirugía mayor ambulatoria y/o día de ingreso (máximo)</t>
  </si>
  <si>
    <t>Cuando el forfait quirúrgico programado requiera más de un día de ingreso se aplicará la tarifa de estancia ofertada</t>
  </si>
  <si>
    <t>AYUDANTIA 30%</t>
  </si>
  <si>
    <t>REHABILITACION HOSPITALARIA</t>
  </si>
  <si>
    <t>D/Dª…………………………………………………………………………………………………………..……….. con D.N.I. nº ……………………………………., actuando en su propio nombre y derecho, o en representación de la empresa ………………………………………………………………, con domicilio profesional en c/………………………..………….……………..nº ……. y N.I.F……………………….…………….en su calidad de ……………………………………………………………………......................................................
PRIMERO. – Que al objeto de cumplimentar las condiciones de los pliegos para la licitación del Expediente de Contratación nº ……………………………………….. y referente al servicio/suministro de ………………………..……………………………………………… presenta la siguiente proposición económica, que incluye documentación susceptible de criterios de cuantificación automática</t>
  </si>
  <si>
    <t>Precio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</si>
</sst>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44" formatCode="_-* #,##0.00\ &quot;€&quot;_-;\-* #,##0.00\ &quot;€&quot;_-;_-* &quot;-&quot;??\ &quot;€&quot;_-;_-@_-"/>
    <numFmt numFmtId="164" formatCode="#,##0.00\ &quot;€&quot;"/>
    <numFmt numFmtId="165" formatCode="#,##0.00\ [$€-1]"/>
  </numFmts>
  <fonts count="15" x14ac:knownFonts="1">
    <font>
      <sz val="11"/>
      <color theme="1"/>
      <name val="Calibri"/>
      <family val="2"/>
      <scheme val="minor"/>
    </font>
    <font>
      <sz val="11"/>
      <color theme="1"/>
      <name val="Calibri"/>
      <family val="2"/>
      <scheme val="minor"/>
    </font>
    <font>
      <sz val="10"/>
      <name val="Arial"/>
      <family val="2"/>
    </font>
    <font>
      <sz val="8"/>
      <color theme="1"/>
      <name val="HelveticaNowText Regular"/>
      <family val="2"/>
    </font>
    <font>
      <sz val="9"/>
      <color theme="1"/>
      <name val="HelveticaNowText Regular"/>
      <family val="2"/>
    </font>
    <font>
      <sz val="9"/>
      <color rgb="FF000000"/>
      <name val="HelveticaNowText Regular"/>
      <family val="2"/>
    </font>
    <font>
      <b/>
      <sz val="9"/>
      <color rgb="FF000000"/>
      <name val="HelveticaNowText Regular"/>
      <family val="2"/>
    </font>
    <font>
      <b/>
      <sz val="9"/>
      <name val="HelveticaNowText Regular"/>
      <family val="2"/>
    </font>
    <font>
      <sz val="9"/>
      <name val="HelveticaNowText Regular"/>
      <family val="2"/>
    </font>
    <font>
      <b/>
      <sz val="9"/>
      <color theme="1"/>
      <name val="HelveticaNowText Regular"/>
      <family val="2"/>
    </font>
    <font>
      <sz val="8"/>
      <color rgb="FF000000"/>
      <name val="HelveticaNowText Regular"/>
      <family val="2"/>
    </font>
    <font>
      <sz val="9"/>
      <color theme="0"/>
      <name val="HelveticaNowText Regular"/>
      <family val="2"/>
    </font>
    <font>
      <sz val="10"/>
      <color theme="1"/>
      <name val="HelveticaNowText Regular"/>
      <family val="2"/>
    </font>
    <font>
      <b/>
      <sz val="8"/>
      <color rgb="FF000000"/>
      <name val="HelveticaNowText Regular"/>
      <family val="2"/>
    </font>
    <font>
      <sz val="11"/>
      <color rgb="FFFF0000"/>
      <name val="HelveticaNowText Regular"/>
      <family val="2"/>
    </font>
  </fonts>
  <fills count="5">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44" fontId="2"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cellStyleXfs>
  <cellXfs count="49">
    <xf numFmtId="0" fontId="0" fillId="0" borderId="0" xfId="0"/>
    <xf numFmtId="0" fontId="5" fillId="0" borderId="0" xfId="0" applyFont="1" applyAlignment="1">
      <alignment vertical="center"/>
    </xf>
    <xf numFmtId="0" fontId="6" fillId="0" borderId="0" xfId="0" applyFont="1" applyAlignment="1">
      <alignment vertical="center"/>
    </xf>
    <xf numFmtId="0" fontId="6" fillId="2" borderId="1" xfId="0" applyFont="1" applyFill="1" applyBorder="1" applyAlignment="1">
      <alignment horizontal="center" vertical="center" wrapText="1"/>
    </xf>
    <xf numFmtId="0" fontId="4" fillId="0" borderId="0" xfId="0" applyFont="1"/>
    <xf numFmtId="0" fontId="5" fillId="0" borderId="1" xfId="0" applyFont="1" applyBorder="1" applyAlignment="1">
      <alignment vertical="center" wrapText="1"/>
    </xf>
    <xf numFmtId="8" fontId="5" fillId="0" borderId="1" xfId="0" applyNumberFormat="1" applyFont="1" applyBorder="1" applyAlignment="1">
      <alignment horizontal="right" vertical="center"/>
    </xf>
    <xf numFmtId="0" fontId="5" fillId="0" borderId="1" xfId="0" applyFont="1" applyBorder="1" applyAlignment="1">
      <alignment horizontal="center" vertical="center"/>
    </xf>
    <xf numFmtId="0" fontId="4" fillId="0" borderId="0" xfId="0" applyFont="1" applyAlignment="1">
      <alignment vertical="center"/>
    </xf>
    <xf numFmtId="0" fontId="5" fillId="0" borderId="1" xfId="0" applyFont="1" applyBorder="1" applyAlignment="1">
      <alignment vertical="center"/>
    </xf>
    <xf numFmtId="8" fontId="5" fillId="0" borderId="0" xfId="0" applyNumberFormat="1" applyFont="1" applyAlignment="1">
      <alignment horizontal="right" vertical="center"/>
    </xf>
    <xf numFmtId="8" fontId="4" fillId="0" borderId="1" xfId="0" applyNumberFormat="1" applyFont="1" applyBorder="1"/>
    <xf numFmtId="0" fontId="5" fillId="0" borderId="0" xfId="0" applyFont="1" applyAlignment="1">
      <alignment vertical="center" wrapText="1"/>
    </xf>
    <xf numFmtId="0" fontId="6" fillId="0" borderId="0" xfId="0" applyFont="1" applyAlignment="1">
      <alignment vertical="center" wrapText="1"/>
    </xf>
    <xf numFmtId="8" fontId="5" fillId="3" borderId="1" xfId="0" applyNumberFormat="1" applyFont="1" applyFill="1" applyBorder="1" applyAlignment="1">
      <alignment horizontal="right" vertical="center"/>
    </xf>
    <xf numFmtId="0" fontId="5" fillId="0" borderId="0" xfId="0" applyFont="1" applyAlignment="1">
      <alignment horizontal="center" vertical="center"/>
    </xf>
    <xf numFmtId="0" fontId="5" fillId="0" borderId="0" xfId="0" applyFont="1" applyAlignment="1">
      <alignment horizontal="right" vertical="center"/>
    </xf>
    <xf numFmtId="0" fontId="4" fillId="0" borderId="0" xfId="0" applyFont="1" applyAlignment="1">
      <alignment vertical="center" wrapText="1"/>
    </xf>
    <xf numFmtId="8" fontId="4" fillId="0" borderId="0" xfId="0" applyNumberFormat="1" applyFont="1"/>
    <xf numFmtId="8" fontId="5" fillId="0" borderId="4" xfId="0" applyNumberFormat="1" applyFont="1" applyBorder="1" applyAlignment="1">
      <alignment horizontal="right" vertical="center"/>
    </xf>
    <xf numFmtId="0" fontId="4" fillId="0" borderId="1" xfId="0" applyFont="1" applyBorder="1"/>
    <xf numFmtId="0" fontId="4" fillId="0" borderId="1" xfId="0" applyFont="1" applyBorder="1" applyAlignment="1">
      <alignment vertical="center"/>
    </xf>
    <xf numFmtId="164" fontId="4" fillId="0" borderId="1" xfId="0" applyNumberFormat="1" applyFont="1" applyBorder="1" applyAlignment="1">
      <alignment vertical="center"/>
    </xf>
    <xf numFmtId="0" fontId="4" fillId="0" borderId="1" xfId="0" applyFont="1" applyBorder="1" applyAlignment="1">
      <alignment vertical="center" wrapText="1"/>
    </xf>
    <xf numFmtId="1" fontId="8" fillId="0" borderId="1" xfId="1" applyNumberFormat="1" applyFont="1" applyFill="1" applyBorder="1" applyAlignment="1">
      <alignment horizontal="center" vertical="center"/>
    </xf>
    <xf numFmtId="1" fontId="4" fillId="0" borderId="1" xfId="0" applyNumberFormat="1" applyFont="1" applyBorder="1" applyAlignment="1">
      <alignment horizontal="center"/>
    </xf>
    <xf numFmtId="0" fontId="9" fillId="0" borderId="0" xfId="0" applyFont="1"/>
    <xf numFmtId="9" fontId="11" fillId="0" borderId="0" xfId="0" applyNumberFormat="1" applyFont="1" applyAlignment="1">
      <alignment vertical="center" wrapText="1"/>
    </xf>
    <xf numFmtId="0" fontId="3" fillId="0" borderId="0" xfId="0" applyFont="1" applyAlignment="1">
      <alignment vertical="center" wrapText="1"/>
    </xf>
    <xf numFmtId="0" fontId="4" fillId="0" borderId="1" xfId="0" applyFont="1" applyBorder="1" applyAlignment="1">
      <alignment horizontal="center" vertical="center"/>
    </xf>
    <xf numFmtId="165" fontId="8" fillId="0" borderId="4" xfId="1" applyNumberFormat="1" applyFont="1" applyFill="1" applyBorder="1" applyAlignment="1">
      <alignment horizontal="right" vertical="center"/>
    </xf>
    <xf numFmtId="165" fontId="8" fillId="0" borderId="1" xfId="1" applyNumberFormat="1" applyFont="1" applyFill="1" applyBorder="1" applyAlignment="1">
      <alignment horizontal="right" vertical="center"/>
    </xf>
    <xf numFmtId="164" fontId="8" fillId="0" borderId="1" xfId="0" applyNumberFormat="1" applyFont="1" applyBorder="1" applyAlignment="1">
      <alignment horizontal="right" vertical="center"/>
    </xf>
    <xf numFmtId="164" fontId="8" fillId="0" borderId="3" xfId="0" applyNumberFormat="1" applyFont="1" applyBorder="1" applyAlignment="1">
      <alignment horizontal="right" vertical="center"/>
    </xf>
    <xf numFmtId="164" fontId="4" fillId="0" borderId="1" xfId="0" applyNumberFormat="1" applyFont="1" applyBorder="1"/>
    <xf numFmtId="0" fontId="4" fillId="0" borderId="0" xfId="0" applyFont="1" applyAlignment="1">
      <alignment horizontal="center"/>
    </xf>
    <xf numFmtId="0" fontId="4" fillId="0" borderId="0" xfId="0" applyFont="1" applyAlignment="1">
      <alignment horizontal="center" vertical="center"/>
    </xf>
    <xf numFmtId="0" fontId="9" fillId="0" borderId="0" xfId="0" applyFont="1" applyAlignment="1">
      <alignment horizontal="center"/>
    </xf>
    <xf numFmtId="0" fontId="4" fillId="0" borderId="0" xfId="0" applyFont="1" applyAlignment="1">
      <alignment horizontal="center" vertical="center" wrapText="1"/>
    </xf>
    <xf numFmtId="0" fontId="3" fillId="0" borderId="0" xfId="0" applyFont="1" applyAlignment="1">
      <alignment horizontal="center" vertical="center" wrapText="1"/>
    </xf>
    <xf numFmtId="0" fontId="7" fillId="0" borderId="0" xfId="0" applyFont="1" applyAlignment="1">
      <alignment horizontal="center"/>
    </xf>
    <xf numFmtId="0" fontId="10" fillId="0" borderId="0" xfId="0" applyFont="1" applyAlignment="1">
      <alignment horizontal="center" vertical="center" wrapText="1"/>
    </xf>
    <xf numFmtId="0" fontId="3" fillId="0" borderId="0" xfId="0" applyFont="1" applyAlignment="1">
      <alignment horizontal="center" vertical="center"/>
    </xf>
    <xf numFmtId="0" fontId="13"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2" fillId="0" borderId="0" xfId="0" applyFont="1" applyAlignment="1">
      <alignment horizontal="center"/>
    </xf>
    <xf numFmtId="0" fontId="14" fillId="4" borderId="0" xfId="0" applyFont="1" applyFill="1" applyAlignment="1">
      <alignment horizontal="right" vertical="center" wrapText="1"/>
    </xf>
    <xf numFmtId="0" fontId="12" fillId="0" borderId="0" xfId="0" applyFont="1" applyAlignment="1">
      <alignment horizontal="left" vertical="center" wrapText="1"/>
    </xf>
  </cellXfs>
  <cellStyles count="5">
    <cellStyle name="Euro" xfId="1" xr:uid="{DDB45F6C-D364-4678-BDBF-8E93B319F7D5}"/>
    <cellStyle name="Moneda 2" xfId="4" xr:uid="{CCB8A864-3D63-44B7-8D7A-8FCB5F0DE25B}"/>
    <cellStyle name="Moneda 3" xfId="2" xr:uid="{F0E47F75-983C-477F-B339-41DF550773B5}"/>
    <cellStyle name="Normal" xfId="0" builtinId="0"/>
    <cellStyle name="Normal 2" xfId="3" xr:uid="{1B5FFB36-A546-45FF-910B-E549E2F2CD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9F95A-ADAD-4532-A7F3-01503AC0194C}">
  <dimension ref="A1:J114"/>
  <sheetViews>
    <sheetView tabSelected="1" workbookViewId="0">
      <selection activeCell="H2" sqref="H2"/>
    </sheetView>
  </sheetViews>
  <sheetFormatPr baseColWidth="10" defaultRowHeight="14.25" x14ac:dyDescent="0.3"/>
  <cols>
    <col min="1" max="1" width="36.42578125" style="4" customWidth="1"/>
    <col min="2" max="2" width="15" style="4" customWidth="1"/>
    <col min="3" max="4" width="11.85546875" style="4" customWidth="1"/>
    <col min="5" max="5" width="13.7109375" style="4" customWidth="1"/>
    <col min="6" max="6" width="12.7109375" style="4" bestFit="1" customWidth="1"/>
    <col min="7" max="7" width="12.140625" style="4" bestFit="1" customWidth="1"/>
    <col min="8" max="8" width="13" style="4" customWidth="1"/>
    <col min="9" max="9" width="14.42578125" style="4" bestFit="1" customWidth="1"/>
    <col min="10" max="10" width="14" style="4" bestFit="1" customWidth="1"/>
    <col min="11" max="11" width="11.7109375" style="4" bestFit="1" customWidth="1"/>
    <col min="12" max="15" width="11.5703125" style="4" bestFit="1" customWidth="1"/>
    <col min="16" max="16384" width="11.42578125" style="4"/>
  </cols>
  <sheetData>
    <row r="1" spans="1:6" ht="169.5" customHeight="1" x14ac:dyDescent="0.3">
      <c r="A1" s="48" t="s">
        <v>85</v>
      </c>
      <c r="B1" s="48"/>
      <c r="C1" s="48"/>
      <c r="D1" s="48"/>
      <c r="E1" s="48"/>
      <c r="F1" s="48"/>
    </row>
    <row r="2" spans="1:6" ht="34.5" customHeight="1" x14ac:dyDescent="0.3">
      <c r="A2" s="3" t="s">
        <v>0</v>
      </c>
      <c r="B2" s="3" t="s">
        <v>1</v>
      </c>
      <c r="C2" s="3" t="s">
        <v>2</v>
      </c>
      <c r="D2" s="3" t="s">
        <v>86</v>
      </c>
      <c r="E2" s="3" t="s">
        <v>3</v>
      </c>
    </row>
    <row r="3" spans="1:6" ht="85.5" x14ac:dyDescent="0.3">
      <c r="A3" s="5" t="s">
        <v>72</v>
      </c>
      <c r="B3" s="32">
        <v>104.74</v>
      </c>
      <c r="C3" s="21">
        <v>60</v>
      </c>
      <c r="D3" s="22"/>
      <c r="E3" s="6">
        <f>+D3*C3</f>
        <v>0</v>
      </c>
      <c r="F3" s="47" t="str">
        <f>IF(D3&gt;B3,"ERROR TARIFA","")</f>
        <v/>
      </c>
    </row>
    <row r="4" spans="1:6" ht="42.75" x14ac:dyDescent="0.3">
      <c r="A4" s="5" t="s">
        <v>63</v>
      </c>
      <c r="B4" s="32">
        <v>22.05</v>
      </c>
      <c r="C4" s="21">
        <v>15</v>
      </c>
      <c r="D4" s="22"/>
      <c r="E4" s="6">
        <f t="shared" ref="E4:E9" si="0">+D4*C4</f>
        <v>0</v>
      </c>
      <c r="F4" s="47" t="str">
        <f t="shared" ref="F4:F9" si="1">IF(D4&gt;B4,"ERROR TARIFA","")</f>
        <v/>
      </c>
    </row>
    <row r="5" spans="1:6" ht="18.75" x14ac:dyDescent="0.3">
      <c r="A5" s="9" t="s">
        <v>45</v>
      </c>
      <c r="B5" s="32">
        <v>57.33</v>
      </c>
      <c r="C5" s="21">
        <v>60</v>
      </c>
      <c r="D5" s="22"/>
      <c r="E5" s="6">
        <f t="shared" si="0"/>
        <v>0</v>
      </c>
      <c r="F5" s="47" t="str">
        <f t="shared" si="1"/>
        <v/>
      </c>
    </row>
    <row r="6" spans="1:6" ht="18.75" x14ac:dyDescent="0.3">
      <c r="A6" s="9" t="s">
        <v>46</v>
      </c>
      <c r="B6" s="32">
        <v>33.08</v>
      </c>
      <c r="C6" s="21">
        <v>70</v>
      </c>
      <c r="D6" s="22"/>
      <c r="E6" s="6">
        <f t="shared" si="0"/>
        <v>0</v>
      </c>
      <c r="F6" s="47" t="str">
        <f t="shared" si="1"/>
        <v/>
      </c>
    </row>
    <row r="7" spans="1:6" ht="28.5" x14ac:dyDescent="0.3">
      <c r="A7" s="5" t="s">
        <v>64</v>
      </c>
      <c r="B7" s="32">
        <v>12.61</v>
      </c>
      <c r="C7" s="21">
        <v>10</v>
      </c>
      <c r="D7" s="22"/>
      <c r="E7" s="6">
        <f t="shared" si="0"/>
        <v>0</v>
      </c>
      <c r="F7" s="47" t="str">
        <f t="shared" si="1"/>
        <v/>
      </c>
    </row>
    <row r="8" spans="1:6" ht="18.75" x14ac:dyDescent="0.3">
      <c r="A8" s="9" t="s">
        <v>84</v>
      </c>
      <c r="B8" s="32">
        <v>18.2</v>
      </c>
      <c r="C8" s="21">
        <v>20</v>
      </c>
      <c r="D8" s="22"/>
      <c r="E8" s="6">
        <f t="shared" si="0"/>
        <v>0</v>
      </c>
      <c r="F8" s="47" t="str">
        <f t="shared" si="1"/>
        <v/>
      </c>
    </row>
    <row r="9" spans="1:6" ht="15.75" customHeight="1" x14ac:dyDescent="0.3">
      <c r="A9" s="9" t="s">
        <v>51</v>
      </c>
      <c r="B9" s="32">
        <v>21.48</v>
      </c>
      <c r="C9" s="21">
        <v>10</v>
      </c>
      <c r="D9" s="22"/>
      <c r="E9" s="6">
        <f t="shared" si="0"/>
        <v>0</v>
      </c>
      <c r="F9" s="47" t="str">
        <f t="shared" si="1"/>
        <v/>
      </c>
    </row>
    <row r="10" spans="1:6" x14ac:dyDescent="0.3">
      <c r="A10" s="8"/>
      <c r="B10" s="8"/>
      <c r="E10" s="10">
        <f>SUM(E3:E9)</f>
        <v>0</v>
      </c>
    </row>
    <row r="11" spans="1:6" ht="19.5" customHeight="1" x14ac:dyDescent="0.3">
      <c r="A11" s="8"/>
      <c r="B11" s="8"/>
      <c r="D11" s="10"/>
    </row>
    <row r="12" spans="1:6" ht="21.75" customHeight="1" x14ac:dyDescent="0.3">
      <c r="A12" s="3" t="s">
        <v>39</v>
      </c>
      <c r="B12" s="3" t="s">
        <v>1</v>
      </c>
      <c r="C12" s="3" t="s">
        <v>2</v>
      </c>
      <c r="D12" s="3" t="s">
        <v>86</v>
      </c>
      <c r="E12" s="3" t="s">
        <v>3</v>
      </c>
    </row>
    <row r="13" spans="1:6" ht="18.75" x14ac:dyDescent="0.3">
      <c r="A13" s="9" t="s">
        <v>71</v>
      </c>
      <c r="B13" s="33">
        <v>16.809999999999999</v>
      </c>
      <c r="C13" s="20">
        <v>60</v>
      </c>
      <c r="D13" s="22"/>
      <c r="E13" s="6">
        <f>+D13*C13</f>
        <v>0</v>
      </c>
      <c r="F13" s="47" t="str">
        <f>IF(D13&gt;B13,"ERROR TARIFA","")</f>
        <v/>
      </c>
    </row>
    <row r="14" spans="1:6" ht="18.75" x14ac:dyDescent="0.3">
      <c r="A14" s="9" t="s">
        <v>40</v>
      </c>
      <c r="B14" s="32">
        <v>104.74</v>
      </c>
      <c r="C14" s="20">
        <v>20</v>
      </c>
      <c r="D14" s="22"/>
      <c r="E14" s="6">
        <f t="shared" ref="E14:E18" si="2">+D14*C14</f>
        <v>0</v>
      </c>
      <c r="F14" s="47" t="str">
        <f t="shared" ref="F14:F18" si="3">IF(D14&gt;B14,"ERROR TARIFA","")</f>
        <v/>
      </c>
    </row>
    <row r="15" spans="1:6" ht="18.75" x14ac:dyDescent="0.3">
      <c r="A15" s="9" t="s">
        <v>41</v>
      </c>
      <c r="B15" s="32">
        <v>84.89</v>
      </c>
      <c r="C15" s="20">
        <v>20</v>
      </c>
      <c r="D15" s="22"/>
      <c r="E15" s="6">
        <f t="shared" si="2"/>
        <v>0</v>
      </c>
      <c r="F15" s="47" t="str">
        <f t="shared" si="3"/>
        <v/>
      </c>
    </row>
    <row r="16" spans="1:6" ht="18.75" x14ac:dyDescent="0.3">
      <c r="A16" s="9" t="s">
        <v>42</v>
      </c>
      <c r="B16" s="32">
        <v>18.059999999999999</v>
      </c>
      <c r="C16" s="20">
        <v>10</v>
      </c>
      <c r="D16" s="22"/>
      <c r="E16" s="6">
        <f t="shared" si="2"/>
        <v>0</v>
      </c>
      <c r="F16" s="47" t="str">
        <f t="shared" si="3"/>
        <v/>
      </c>
    </row>
    <row r="17" spans="1:6" ht="18.75" x14ac:dyDescent="0.3">
      <c r="A17" s="9" t="s">
        <v>43</v>
      </c>
      <c r="B17" s="32">
        <v>52.01</v>
      </c>
      <c r="C17" s="20">
        <v>10</v>
      </c>
      <c r="D17" s="22"/>
      <c r="E17" s="6">
        <f t="shared" si="2"/>
        <v>0</v>
      </c>
      <c r="F17" s="47" t="str">
        <f t="shared" si="3"/>
        <v/>
      </c>
    </row>
    <row r="18" spans="1:6" ht="18.75" x14ac:dyDescent="0.3">
      <c r="A18" s="9" t="s">
        <v>44</v>
      </c>
      <c r="B18" s="32">
        <v>95.95</v>
      </c>
      <c r="C18" s="20">
        <v>10</v>
      </c>
      <c r="D18" s="20"/>
      <c r="E18" s="6">
        <f t="shared" si="2"/>
        <v>0</v>
      </c>
      <c r="F18" s="47" t="str">
        <f t="shared" si="3"/>
        <v/>
      </c>
    </row>
    <row r="19" spans="1:6" x14ac:dyDescent="0.3">
      <c r="E19" s="18">
        <f>SUM(E13:E18)</f>
        <v>0</v>
      </c>
    </row>
    <row r="20" spans="1:6" ht="21" customHeight="1" x14ac:dyDescent="0.3">
      <c r="D20" s="10"/>
    </row>
    <row r="21" spans="1:6" ht="28.5" x14ac:dyDescent="0.3">
      <c r="A21" s="3" t="s">
        <v>47</v>
      </c>
      <c r="B21" s="3" t="s">
        <v>1</v>
      </c>
      <c r="C21" s="3" t="s">
        <v>2</v>
      </c>
      <c r="D21" s="3" t="s">
        <v>86</v>
      </c>
      <c r="E21" s="3" t="s">
        <v>3</v>
      </c>
    </row>
    <row r="22" spans="1:6" ht="57" x14ac:dyDescent="0.3">
      <c r="A22" s="5" t="s">
        <v>65</v>
      </c>
      <c r="B22" s="32">
        <v>120.13</v>
      </c>
      <c r="C22" s="7">
        <v>35</v>
      </c>
      <c r="D22" s="22"/>
      <c r="E22" s="6">
        <f>+D22*C22</f>
        <v>0</v>
      </c>
      <c r="F22" s="47" t="str">
        <f>IF(D22&gt;B22,"ERROR TARIFA","")</f>
        <v/>
      </c>
    </row>
    <row r="23" spans="1:6" ht="42.75" x14ac:dyDescent="0.3">
      <c r="A23" s="5" t="s">
        <v>66</v>
      </c>
      <c r="B23" s="32">
        <v>654.24</v>
      </c>
      <c r="C23" s="7">
        <v>5</v>
      </c>
      <c r="D23" s="22"/>
      <c r="E23" s="6">
        <f t="shared" ref="E23:E25" si="4">+D23*C23</f>
        <v>0</v>
      </c>
      <c r="F23" s="47" t="str">
        <f t="shared" ref="F23:F24" si="5">IF(D23&gt;B23,"ERROR TARIFA","")</f>
        <v/>
      </c>
    </row>
    <row r="24" spans="1:6" ht="42.75" x14ac:dyDescent="0.3">
      <c r="A24" s="5" t="s">
        <v>67</v>
      </c>
      <c r="B24" s="32">
        <v>60.06</v>
      </c>
      <c r="C24" s="7">
        <v>7</v>
      </c>
      <c r="D24" s="22"/>
      <c r="E24" s="6">
        <f t="shared" si="4"/>
        <v>0</v>
      </c>
      <c r="F24" s="47" t="str">
        <f t="shared" si="5"/>
        <v/>
      </c>
    </row>
    <row r="25" spans="1:6" ht="15.75" customHeight="1" x14ac:dyDescent="0.3">
      <c r="A25" s="12"/>
      <c r="B25" s="1"/>
      <c r="C25" s="1"/>
      <c r="E25" s="6">
        <f t="shared" si="4"/>
        <v>0</v>
      </c>
    </row>
    <row r="26" spans="1:6" x14ac:dyDescent="0.3">
      <c r="A26" s="13" t="s">
        <v>50</v>
      </c>
      <c r="B26" s="1"/>
      <c r="C26" s="1"/>
    </row>
    <row r="27" spans="1:6" ht="18.75" x14ac:dyDescent="0.3">
      <c r="A27" s="9" t="s">
        <v>48</v>
      </c>
      <c r="B27" s="14">
        <v>6000</v>
      </c>
      <c r="C27" s="7">
        <v>1</v>
      </c>
      <c r="D27" s="22">
        <v>6000</v>
      </c>
      <c r="E27" s="19">
        <f>B27*C27</f>
        <v>6000</v>
      </c>
      <c r="F27" s="47" t="str">
        <f>IF(D27&gt;B27,"ERROR TARIFA","")</f>
        <v/>
      </c>
    </row>
    <row r="28" spans="1:6" ht="18.75" x14ac:dyDescent="0.3">
      <c r="A28" s="9" t="s">
        <v>49</v>
      </c>
      <c r="B28" s="14">
        <v>20000</v>
      </c>
      <c r="C28" s="7">
        <v>1</v>
      </c>
      <c r="D28" s="22">
        <v>20000</v>
      </c>
      <c r="E28" s="19">
        <f>B28*C28</f>
        <v>20000</v>
      </c>
      <c r="F28" s="47" t="str">
        <f>IF(D28&gt;B28,"ERROR TARIFA","")</f>
        <v/>
      </c>
    </row>
    <row r="29" spans="1:6" x14ac:dyDescent="0.3">
      <c r="A29" s="12"/>
      <c r="B29" s="1"/>
      <c r="C29" s="1"/>
      <c r="E29" s="10">
        <f>SUM(E27:E28)</f>
        <v>26000</v>
      </c>
    </row>
    <row r="30" spans="1:6" ht="36" customHeight="1" x14ac:dyDescent="0.3">
      <c r="A30" s="12"/>
      <c r="B30" s="1"/>
      <c r="C30" s="1"/>
      <c r="D30" s="10"/>
    </row>
    <row r="31" spans="1:6" x14ac:dyDescent="0.3">
      <c r="A31" s="41" t="s">
        <v>38</v>
      </c>
      <c r="B31" s="41"/>
      <c r="C31" s="41"/>
      <c r="D31" s="41"/>
    </row>
    <row r="32" spans="1:6" x14ac:dyDescent="0.3">
      <c r="D32" s="10"/>
    </row>
    <row r="33" spans="1:9" ht="39.75" customHeight="1" x14ac:dyDescent="0.3">
      <c r="A33" s="2" t="s">
        <v>4</v>
      </c>
    </row>
    <row r="34" spans="1:9" ht="28.5" customHeight="1" x14ac:dyDescent="0.3">
      <c r="A34" s="43" t="s">
        <v>5</v>
      </c>
      <c r="B34" s="44" t="s">
        <v>6</v>
      </c>
      <c r="C34" s="44" t="s">
        <v>2</v>
      </c>
      <c r="D34" s="3" t="s">
        <v>86</v>
      </c>
      <c r="E34" s="45" t="s">
        <v>8</v>
      </c>
    </row>
    <row r="35" spans="1:9" ht="18.75" x14ac:dyDescent="0.3">
      <c r="A35" s="7" t="s">
        <v>9</v>
      </c>
      <c r="B35" s="30">
        <v>261.14999999999998</v>
      </c>
      <c r="C35" s="25">
        <v>2</v>
      </c>
      <c r="D35" s="22"/>
      <c r="E35" s="14">
        <f>+D35*C35</f>
        <v>0</v>
      </c>
      <c r="F35" s="47" t="str">
        <f>IF(D35&gt;B35,"ERROR TARIFA","")</f>
        <v/>
      </c>
    </row>
    <row r="36" spans="1:9" ht="18.75" x14ac:dyDescent="0.3">
      <c r="A36" s="7" t="s">
        <v>10</v>
      </c>
      <c r="B36" s="30">
        <v>272.24</v>
      </c>
      <c r="C36" s="24">
        <v>2</v>
      </c>
      <c r="D36" s="22"/>
      <c r="E36" s="14">
        <f t="shared" ref="E36:E44" si="6">+D36*C36</f>
        <v>0</v>
      </c>
      <c r="F36" s="47" t="str">
        <f t="shared" ref="F36:F43" si="7">IF(D36&gt;B36,"ERROR TARIFA","")</f>
        <v/>
      </c>
    </row>
    <row r="37" spans="1:9" ht="18.75" x14ac:dyDescent="0.3">
      <c r="A37" s="7" t="s">
        <v>11</v>
      </c>
      <c r="B37" s="30">
        <v>344.32</v>
      </c>
      <c r="C37" s="24">
        <v>5</v>
      </c>
      <c r="D37" s="22"/>
      <c r="E37" s="14">
        <f t="shared" si="6"/>
        <v>0</v>
      </c>
      <c r="F37" s="47" t="str">
        <f t="shared" si="7"/>
        <v/>
      </c>
    </row>
    <row r="38" spans="1:9" ht="18.75" x14ac:dyDescent="0.3">
      <c r="A38" s="7" t="s">
        <v>12</v>
      </c>
      <c r="B38" s="30">
        <v>506.78</v>
      </c>
      <c r="C38" s="25">
        <v>2</v>
      </c>
      <c r="D38" s="20"/>
      <c r="E38" s="14">
        <f t="shared" si="6"/>
        <v>0</v>
      </c>
      <c r="F38" s="47" t="str">
        <f t="shared" si="7"/>
        <v/>
      </c>
    </row>
    <row r="39" spans="1:9" ht="18.75" x14ac:dyDescent="0.3">
      <c r="A39" s="7" t="s">
        <v>13</v>
      </c>
      <c r="B39" s="30">
        <v>688.09</v>
      </c>
      <c r="C39" s="24">
        <v>14</v>
      </c>
      <c r="D39" s="20"/>
      <c r="E39" s="14">
        <f t="shared" si="6"/>
        <v>0</v>
      </c>
      <c r="F39" s="47" t="str">
        <f t="shared" si="7"/>
        <v/>
      </c>
    </row>
    <row r="40" spans="1:9" ht="18.75" x14ac:dyDescent="0.3">
      <c r="A40" s="7" t="s">
        <v>14</v>
      </c>
      <c r="B40" s="30">
        <v>923.19</v>
      </c>
      <c r="C40" s="24">
        <v>2</v>
      </c>
      <c r="D40" s="20"/>
      <c r="E40" s="14">
        <f t="shared" si="6"/>
        <v>0</v>
      </c>
      <c r="F40" s="47" t="str">
        <f t="shared" si="7"/>
        <v/>
      </c>
    </row>
    <row r="41" spans="1:9" ht="18.75" x14ac:dyDescent="0.3">
      <c r="A41" s="7" t="s">
        <v>15</v>
      </c>
      <c r="B41" s="30">
        <v>1233.69</v>
      </c>
      <c r="C41" s="24">
        <v>2</v>
      </c>
      <c r="D41" s="20"/>
      <c r="E41" s="14">
        <f t="shared" si="6"/>
        <v>0</v>
      </c>
      <c r="F41" s="47" t="str">
        <f t="shared" si="7"/>
        <v/>
      </c>
    </row>
    <row r="42" spans="1:9" ht="18.75" x14ac:dyDescent="0.3">
      <c r="A42" s="7" t="s">
        <v>16</v>
      </c>
      <c r="B42" s="30">
        <v>1587.44</v>
      </c>
      <c r="C42" s="25">
        <v>1</v>
      </c>
      <c r="D42" s="20"/>
      <c r="E42" s="14">
        <f t="shared" si="6"/>
        <v>0</v>
      </c>
      <c r="F42" s="47" t="str">
        <f t="shared" si="7"/>
        <v/>
      </c>
    </row>
    <row r="43" spans="1:9" ht="18.75" x14ac:dyDescent="0.3">
      <c r="A43" s="7" t="s">
        <v>17</v>
      </c>
      <c r="B43" s="30">
        <v>2025.29</v>
      </c>
      <c r="C43" s="25">
        <v>1</v>
      </c>
      <c r="D43" s="20"/>
      <c r="E43" s="14">
        <f t="shared" si="6"/>
        <v>0</v>
      </c>
      <c r="F43" s="47" t="str">
        <f t="shared" si="7"/>
        <v/>
      </c>
      <c r="G43" s="17"/>
      <c r="H43" s="17"/>
      <c r="I43" s="17"/>
    </row>
    <row r="44" spans="1:9" x14ac:dyDescent="0.3">
      <c r="E44" s="14">
        <f t="shared" si="6"/>
        <v>0</v>
      </c>
      <c r="F44" s="17"/>
      <c r="G44" s="17"/>
      <c r="H44" s="17"/>
      <c r="I44" s="17"/>
    </row>
    <row r="45" spans="1:9" ht="30.75" customHeight="1" x14ac:dyDescent="0.3">
      <c r="A45" s="17"/>
      <c r="B45" s="17"/>
      <c r="C45" s="27">
        <v>0.3</v>
      </c>
      <c r="D45" s="17"/>
      <c r="E45" s="17"/>
      <c r="F45" s="17"/>
    </row>
    <row r="46" spans="1:9" ht="40.5" x14ac:dyDescent="0.3">
      <c r="A46" s="43" t="s">
        <v>5</v>
      </c>
      <c r="B46" s="44" t="s">
        <v>7</v>
      </c>
      <c r="C46" s="44" t="s">
        <v>83</v>
      </c>
      <c r="D46" s="44" t="s">
        <v>70</v>
      </c>
      <c r="E46" s="43" t="s">
        <v>2</v>
      </c>
      <c r="F46" s="3" t="s">
        <v>86</v>
      </c>
      <c r="G46" s="43" t="s">
        <v>8</v>
      </c>
    </row>
    <row r="47" spans="1:9" ht="18.75" x14ac:dyDescent="0.3">
      <c r="A47" s="7" t="s">
        <v>9</v>
      </c>
      <c r="B47" s="30">
        <v>174.1</v>
      </c>
      <c r="C47" s="19">
        <f>+B47*$C$45</f>
        <v>52.23</v>
      </c>
      <c r="D47" s="11">
        <f>SUM(B47:C47)</f>
        <v>226.32999999999998</v>
      </c>
      <c r="E47" s="25">
        <v>2</v>
      </c>
      <c r="F47" s="22"/>
      <c r="G47" s="6">
        <f>+F47*E47</f>
        <v>0</v>
      </c>
      <c r="H47" s="47" t="str">
        <f>IF(F47&gt;D47,"ERROR TARIFA","")</f>
        <v/>
      </c>
    </row>
    <row r="48" spans="1:9" ht="18.75" x14ac:dyDescent="0.3">
      <c r="A48" s="7" t="s">
        <v>10</v>
      </c>
      <c r="B48" s="30">
        <v>181.49</v>
      </c>
      <c r="C48" s="19">
        <f t="shared" ref="C48:C55" si="8">+B48*$C$45</f>
        <v>54.447000000000003</v>
      </c>
      <c r="D48" s="11">
        <f t="shared" ref="D48:D55" si="9">SUM(B48:C48)</f>
        <v>235.93700000000001</v>
      </c>
      <c r="E48" s="24">
        <v>2</v>
      </c>
      <c r="F48" s="22"/>
      <c r="G48" s="6">
        <f t="shared" ref="G48:G55" si="10">+F48*E48</f>
        <v>0</v>
      </c>
      <c r="H48" s="47" t="str">
        <f t="shared" ref="H48:H55" si="11">IF(F48&gt;D48,"ERROR TARIFA","")</f>
        <v/>
      </c>
    </row>
    <row r="49" spans="1:8" ht="18.75" x14ac:dyDescent="0.3">
      <c r="A49" s="7" t="s">
        <v>11</v>
      </c>
      <c r="B49" s="30">
        <v>229.55</v>
      </c>
      <c r="C49" s="19">
        <f t="shared" si="8"/>
        <v>68.864999999999995</v>
      </c>
      <c r="D49" s="11">
        <f t="shared" si="9"/>
        <v>298.41500000000002</v>
      </c>
      <c r="E49" s="24">
        <v>5</v>
      </c>
      <c r="F49" s="22"/>
      <c r="G49" s="6">
        <f t="shared" si="10"/>
        <v>0</v>
      </c>
      <c r="H49" s="47" t="str">
        <f t="shared" si="11"/>
        <v/>
      </c>
    </row>
    <row r="50" spans="1:8" ht="18.75" x14ac:dyDescent="0.3">
      <c r="A50" s="7" t="s">
        <v>12</v>
      </c>
      <c r="B50" s="30">
        <v>337.85</v>
      </c>
      <c r="C50" s="19">
        <f t="shared" si="8"/>
        <v>101.355</v>
      </c>
      <c r="D50" s="11">
        <f t="shared" si="9"/>
        <v>439.20500000000004</v>
      </c>
      <c r="E50" s="25">
        <v>2</v>
      </c>
      <c r="F50" s="20"/>
      <c r="G50" s="6">
        <f t="shared" si="10"/>
        <v>0</v>
      </c>
      <c r="H50" s="47" t="str">
        <f t="shared" si="11"/>
        <v/>
      </c>
    </row>
    <row r="51" spans="1:8" ht="18.75" x14ac:dyDescent="0.3">
      <c r="A51" s="7" t="s">
        <v>13</v>
      </c>
      <c r="B51" s="30">
        <v>458.73</v>
      </c>
      <c r="C51" s="19">
        <f t="shared" si="8"/>
        <v>137.619</v>
      </c>
      <c r="D51" s="11">
        <f t="shared" si="9"/>
        <v>596.34900000000005</v>
      </c>
      <c r="E51" s="24">
        <v>14</v>
      </c>
      <c r="F51" s="20"/>
      <c r="G51" s="6">
        <f t="shared" si="10"/>
        <v>0</v>
      </c>
      <c r="H51" s="47" t="str">
        <f t="shared" si="11"/>
        <v/>
      </c>
    </row>
    <row r="52" spans="1:8" ht="18.75" x14ac:dyDescent="0.3">
      <c r="A52" s="7" t="s">
        <v>14</v>
      </c>
      <c r="B52" s="30">
        <v>615.46</v>
      </c>
      <c r="C52" s="19">
        <f t="shared" si="8"/>
        <v>184.63800000000001</v>
      </c>
      <c r="D52" s="11">
        <f t="shared" si="9"/>
        <v>800.09800000000007</v>
      </c>
      <c r="E52" s="24">
        <v>2</v>
      </c>
      <c r="F52" s="20"/>
      <c r="G52" s="6">
        <f t="shared" si="10"/>
        <v>0</v>
      </c>
      <c r="H52" s="47" t="str">
        <f t="shared" si="11"/>
        <v/>
      </c>
    </row>
    <row r="53" spans="1:8" ht="18.75" x14ac:dyDescent="0.3">
      <c r="A53" s="7" t="s">
        <v>15</v>
      </c>
      <c r="B53" s="30">
        <v>822.46</v>
      </c>
      <c r="C53" s="19">
        <f t="shared" si="8"/>
        <v>246.738</v>
      </c>
      <c r="D53" s="11">
        <f t="shared" si="9"/>
        <v>1069.1980000000001</v>
      </c>
      <c r="E53" s="24">
        <v>2</v>
      </c>
      <c r="F53" s="20"/>
      <c r="G53" s="6">
        <f t="shared" si="10"/>
        <v>0</v>
      </c>
      <c r="H53" s="47" t="str">
        <f t="shared" si="11"/>
        <v/>
      </c>
    </row>
    <row r="54" spans="1:8" ht="18.75" x14ac:dyDescent="0.3">
      <c r="A54" s="7" t="s">
        <v>16</v>
      </c>
      <c r="B54" s="30">
        <v>1058.29</v>
      </c>
      <c r="C54" s="19">
        <f t="shared" si="8"/>
        <v>317.48699999999997</v>
      </c>
      <c r="D54" s="11">
        <f t="shared" si="9"/>
        <v>1375.777</v>
      </c>
      <c r="E54" s="25">
        <v>1</v>
      </c>
      <c r="F54" s="20"/>
      <c r="G54" s="6">
        <f t="shared" si="10"/>
        <v>0</v>
      </c>
      <c r="H54" s="47" t="str">
        <f t="shared" si="11"/>
        <v/>
      </c>
    </row>
    <row r="55" spans="1:8" ht="18.75" x14ac:dyDescent="0.3">
      <c r="A55" s="7" t="s">
        <v>17</v>
      </c>
      <c r="B55" s="30">
        <v>1350.19</v>
      </c>
      <c r="C55" s="19">
        <f t="shared" si="8"/>
        <v>405.05700000000002</v>
      </c>
      <c r="D55" s="11">
        <f t="shared" si="9"/>
        <v>1755.2470000000001</v>
      </c>
      <c r="E55" s="25">
        <v>1</v>
      </c>
      <c r="F55" s="20"/>
      <c r="G55" s="6">
        <f t="shared" si="10"/>
        <v>0</v>
      </c>
      <c r="H55" s="47" t="str">
        <f t="shared" si="11"/>
        <v/>
      </c>
    </row>
    <row r="56" spans="1:8" x14ac:dyDescent="0.3">
      <c r="A56" s="15"/>
      <c r="B56" s="10"/>
      <c r="C56" s="10"/>
      <c r="E56" s="10"/>
      <c r="G56" s="10">
        <f>SUM(G47:G55)</f>
        <v>0</v>
      </c>
    </row>
    <row r="57" spans="1:8" ht="31.5" customHeight="1" x14ac:dyDescent="0.3">
      <c r="A57" s="15"/>
      <c r="B57" s="10"/>
      <c r="C57" s="10"/>
      <c r="D57" s="10"/>
      <c r="E57" s="10"/>
      <c r="F57" s="10"/>
    </row>
    <row r="58" spans="1:8" ht="28.5" x14ac:dyDescent="0.3">
      <c r="A58" s="44" t="s">
        <v>5</v>
      </c>
      <c r="B58" s="44" t="s">
        <v>69</v>
      </c>
      <c r="C58" s="44" t="s">
        <v>2</v>
      </c>
      <c r="D58" s="3" t="s">
        <v>86</v>
      </c>
      <c r="E58" s="44" t="s">
        <v>8</v>
      </c>
    </row>
    <row r="59" spans="1:8" ht="18.75" x14ac:dyDescent="0.3">
      <c r="A59" s="7" t="s">
        <v>9</v>
      </c>
      <c r="B59" s="31">
        <v>130.15</v>
      </c>
      <c r="C59" s="25">
        <v>2</v>
      </c>
      <c r="D59" s="22"/>
      <c r="E59" s="6">
        <f>+D59*C59</f>
        <v>0</v>
      </c>
      <c r="F59" s="47" t="str">
        <f>IF(D59&gt;B59,"ERROR TARIFA","")</f>
        <v/>
      </c>
    </row>
    <row r="60" spans="1:8" ht="18.75" x14ac:dyDescent="0.3">
      <c r="A60" s="7" t="s">
        <v>10</v>
      </c>
      <c r="B60" s="31">
        <v>130.15999999999997</v>
      </c>
      <c r="C60" s="24">
        <v>2</v>
      </c>
      <c r="D60" s="22"/>
      <c r="E60" s="6">
        <f t="shared" ref="E60:E67" si="12">+D60*C60</f>
        <v>0</v>
      </c>
      <c r="F60" s="47" t="str">
        <f t="shared" ref="F60:F67" si="13">IF(D60&gt;B60,"ERROR TARIFA","")</f>
        <v/>
      </c>
    </row>
    <row r="61" spans="1:8" ht="18.75" x14ac:dyDescent="0.3">
      <c r="A61" s="7" t="s">
        <v>11</v>
      </c>
      <c r="B61" s="31">
        <v>130.15999999999997</v>
      </c>
      <c r="C61" s="24">
        <v>5</v>
      </c>
      <c r="D61" s="22"/>
      <c r="E61" s="6">
        <f t="shared" si="12"/>
        <v>0</v>
      </c>
      <c r="F61" s="47" t="str">
        <f t="shared" si="13"/>
        <v/>
      </c>
    </row>
    <row r="62" spans="1:8" ht="18.75" x14ac:dyDescent="0.3">
      <c r="A62" s="7" t="s">
        <v>12</v>
      </c>
      <c r="B62" s="31">
        <v>200.70999999999992</v>
      </c>
      <c r="C62" s="25">
        <v>2</v>
      </c>
      <c r="D62" s="20"/>
      <c r="E62" s="6">
        <f t="shared" si="12"/>
        <v>0</v>
      </c>
      <c r="F62" s="47" t="str">
        <f t="shared" si="13"/>
        <v/>
      </c>
    </row>
    <row r="63" spans="1:8" ht="18.75" x14ac:dyDescent="0.3">
      <c r="A63" s="7" t="s">
        <v>13</v>
      </c>
      <c r="B63" s="31">
        <v>200.70999999999992</v>
      </c>
      <c r="C63" s="24">
        <v>14</v>
      </c>
      <c r="D63" s="20"/>
      <c r="E63" s="6">
        <f t="shared" si="12"/>
        <v>0</v>
      </c>
      <c r="F63" s="47" t="str">
        <f t="shared" si="13"/>
        <v/>
      </c>
    </row>
    <row r="64" spans="1:8" ht="18.75" x14ac:dyDescent="0.3">
      <c r="A64" s="7" t="s">
        <v>14</v>
      </c>
      <c r="B64" s="31">
        <v>267.59999999999991</v>
      </c>
      <c r="C64" s="24">
        <v>2</v>
      </c>
      <c r="D64" s="20"/>
      <c r="E64" s="6">
        <f t="shared" si="12"/>
        <v>0</v>
      </c>
      <c r="F64" s="47" t="str">
        <f t="shared" si="13"/>
        <v/>
      </c>
    </row>
    <row r="65" spans="1:10" ht="18.75" x14ac:dyDescent="0.3">
      <c r="A65" s="7" t="s">
        <v>15</v>
      </c>
      <c r="B65" s="31">
        <v>267.61000000000013</v>
      </c>
      <c r="C65" s="24">
        <v>2</v>
      </c>
      <c r="D65" s="20"/>
      <c r="E65" s="6">
        <f t="shared" si="12"/>
        <v>0</v>
      </c>
      <c r="F65" s="47" t="str">
        <f t="shared" si="13"/>
        <v/>
      </c>
    </row>
    <row r="66" spans="1:10" ht="18.75" x14ac:dyDescent="0.3">
      <c r="A66" s="7" t="s">
        <v>16</v>
      </c>
      <c r="B66" s="31">
        <v>360.05000000000018</v>
      </c>
      <c r="C66" s="25">
        <v>1</v>
      </c>
      <c r="D66" s="20"/>
      <c r="E66" s="6">
        <f t="shared" si="12"/>
        <v>0</v>
      </c>
      <c r="F66" s="47" t="str">
        <f t="shared" si="13"/>
        <v/>
      </c>
    </row>
    <row r="67" spans="1:10" ht="18.75" x14ac:dyDescent="0.3">
      <c r="A67" s="7" t="s">
        <v>17</v>
      </c>
      <c r="B67" s="31">
        <v>360.05000000000018</v>
      </c>
      <c r="C67" s="25">
        <v>1</v>
      </c>
      <c r="D67" s="20"/>
      <c r="E67" s="6">
        <f t="shared" si="12"/>
        <v>0</v>
      </c>
      <c r="F67" s="47" t="str">
        <f t="shared" si="13"/>
        <v/>
      </c>
      <c r="G67" s="16"/>
      <c r="H67" s="10"/>
      <c r="I67" s="17"/>
      <c r="J67" s="17"/>
    </row>
    <row r="68" spans="1:10" x14ac:dyDescent="0.3">
      <c r="A68" s="15"/>
      <c r="B68" s="10"/>
      <c r="C68" s="10"/>
      <c r="E68" s="10">
        <f>SUM(E59:E67)</f>
        <v>0</v>
      </c>
      <c r="F68" s="10"/>
      <c r="G68" s="16"/>
      <c r="H68" s="10"/>
      <c r="I68" s="17"/>
      <c r="J68" s="17"/>
    </row>
    <row r="69" spans="1:10" ht="34.5" customHeight="1" x14ac:dyDescent="0.3">
      <c r="A69" s="15"/>
      <c r="B69" s="10"/>
      <c r="C69" s="10"/>
      <c r="D69" s="10"/>
      <c r="E69" s="10"/>
      <c r="F69" s="10"/>
      <c r="G69" s="16"/>
      <c r="H69" s="10"/>
      <c r="I69" s="17"/>
      <c r="J69" s="17"/>
    </row>
    <row r="70" spans="1:10" ht="15" customHeight="1" x14ac:dyDescent="0.3">
      <c r="A70" s="39" t="s">
        <v>37</v>
      </c>
      <c r="B70" s="39"/>
      <c r="C70" s="39"/>
      <c r="D70" s="39"/>
      <c r="E70" s="39"/>
      <c r="F70" s="10"/>
      <c r="G70" s="8"/>
      <c r="H70" s="8"/>
      <c r="I70" s="8"/>
    </row>
    <row r="71" spans="1:10" ht="15" customHeight="1" x14ac:dyDescent="0.3">
      <c r="A71" s="42" t="s">
        <v>18</v>
      </c>
      <c r="B71" s="42"/>
      <c r="C71" s="42"/>
      <c r="D71" s="42"/>
      <c r="E71" s="42"/>
      <c r="F71" s="8"/>
      <c r="G71" s="8"/>
      <c r="H71" s="8"/>
      <c r="I71" s="8"/>
    </row>
    <row r="72" spans="1:10" ht="15" customHeight="1" x14ac:dyDescent="0.3">
      <c r="A72" s="42" t="s">
        <v>19</v>
      </c>
      <c r="B72" s="42"/>
      <c r="C72" s="42"/>
      <c r="D72" s="42"/>
      <c r="E72" s="42"/>
      <c r="F72" s="8"/>
      <c r="G72" s="8"/>
      <c r="H72" s="8"/>
      <c r="I72" s="8"/>
    </row>
    <row r="73" spans="1:10" ht="15" customHeight="1" x14ac:dyDescent="0.3">
      <c r="A73" s="42" t="s">
        <v>20</v>
      </c>
      <c r="B73" s="42"/>
      <c r="C73" s="42"/>
      <c r="D73" s="42"/>
      <c r="E73" s="42"/>
      <c r="F73" s="8"/>
      <c r="G73" s="8"/>
      <c r="H73" s="8"/>
      <c r="I73" s="8"/>
    </row>
    <row r="74" spans="1:10" ht="15" customHeight="1" x14ac:dyDescent="0.3">
      <c r="A74" s="42" t="s">
        <v>21</v>
      </c>
      <c r="B74" s="42"/>
      <c r="C74" s="42"/>
      <c r="D74" s="42"/>
      <c r="E74" s="42"/>
      <c r="F74" s="8"/>
      <c r="G74" s="8"/>
      <c r="H74" s="8"/>
      <c r="I74" s="8"/>
    </row>
    <row r="75" spans="1:10" ht="15" customHeight="1" x14ac:dyDescent="0.3">
      <c r="A75" s="42" t="s">
        <v>22</v>
      </c>
      <c r="B75" s="42"/>
      <c r="C75" s="42"/>
      <c r="D75" s="42"/>
      <c r="E75" s="42"/>
      <c r="F75" s="8"/>
      <c r="G75" s="8"/>
      <c r="H75" s="8"/>
      <c r="I75" s="8"/>
    </row>
    <row r="76" spans="1:10" ht="15" customHeight="1" x14ac:dyDescent="0.3">
      <c r="A76" s="42" t="s">
        <v>23</v>
      </c>
      <c r="B76" s="42"/>
      <c r="C76" s="42"/>
      <c r="D76" s="42"/>
      <c r="E76" s="42"/>
      <c r="F76" s="8"/>
      <c r="G76" s="8"/>
      <c r="H76" s="8"/>
      <c r="I76" s="8"/>
    </row>
    <row r="77" spans="1:10" ht="15" customHeight="1" x14ac:dyDescent="0.3">
      <c r="A77" s="42" t="s">
        <v>24</v>
      </c>
      <c r="B77" s="42"/>
      <c r="C77" s="42"/>
      <c r="D77" s="42"/>
      <c r="E77" s="42"/>
      <c r="F77" s="8"/>
      <c r="G77" s="8"/>
      <c r="H77" s="8"/>
      <c r="I77" s="8"/>
    </row>
    <row r="78" spans="1:10" ht="15" customHeight="1" x14ac:dyDescent="0.3">
      <c r="A78" s="42" t="s">
        <v>25</v>
      </c>
      <c r="B78" s="42"/>
      <c r="C78" s="42"/>
      <c r="D78" s="42"/>
      <c r="E78" s="42"/>
      <c r="F78" s="8"/>
      <c r="G78" s="8"/>
      <c r="H78" s="8"/>
      <c r="I78" s="8"/>
    </row>
    <row r="79" spans="1:10" ht="15" customHeight="1" x14ac:dyDescent="0.3">
      <c r="A79" s="42" t="s">
        <v>26</v>
      </c>
      <c r="B79" s="42"/>
      <c r="C79" s="42"/>
      <c r="D79" s="42"/>
      <c r="E79" s="42"/>
      <c r="F79" s="8"/>
      <c r="G79" s="8"/>
      <c r="H79" s="8"/>
      <c r="I79" s="8"/>
    </row>
    <row r="80" spans="1:10" ht="15" customHeight="1" x14ac:dyDescent="0.3">
      <c r="A80" s="42" t="s">
        <v>27</v>
      </c>
      <c r="B80" s="42"/>
      <c r="C80" s="42"/>
      <c r="D80" s="42"/>
      <c r="E80" s="42"/>
      <c r="F80" s="8"/>
      <c r="G80" s="8"/>
      <c r="H80" s="8"/>
      <c r="I80" s="8"/>
      <c r="J80" s="17"/>
    </row>
    <row r="81" spans="1:10" ht="15" customHeight="1" x14ac:dyDescent="0.3">
      <c r="A81" s="42" t="s">
        <v>28</v>
      </c>
      <c r="B81" s="42"/>
      <c r="C81" s="42"/>
      <c r="D81" s="42"/>
      <c r="E81" s="42"/>
      <c r="F81" s="8"/>
      <c r="G81" s="8"/>
      <c r="H81" s="8"/>
      <c r="I81" s="8"/>
      <c r="J81" s="17"/>
    </row>
    <row r="82" spans="1:10" ht="15" customHeight="1" x14ac:dyDescent="0.3">
      <c r="A82" s="42" t="s">
        <v>29</v>
      </c>
      <c r="B82" s="42"/>
      <c r="C82" s="42"/>
      <c r="D82" s="42"/>
      <c r="E82" s="42"/>
      <c r="F82" s="8"/>
      <c r="G82" s="8"/>
      <c r="H82" s="8"/>
      <c r="I82" s="8"/>
      <c r="J82" s="17"/>
    </row>
    <row r="83" spans="1:10" ht="15" customHeight="1" x14ac:dyDescent="0.3">
      <c r="A83" s="42" t="s">
        <v>30</v>
      </c>
      <c r="B83" s="42"/>
      <c r="C83" s="42"/>
      <c r="D83" s="42"/>
      <c r="E83" s="42"/>
      <c r="F83" s="8"/>
      <c r="G83" s="8"/>
      <c r="H83" s="8"/>
      <c r="I83" s="8"/>
      <c r="J83" s="17"/>
    </row>
    <row r="84" spans="1:10" ht="15" customHeight="1" x14ac:dyDescent="0.3">
      <c r="A84" s="42" t="s">
        <v>31</v>
      </c>
      <c r="B84" s="42"/>
      <c r="C84" s="42"/>
      <c r="D84" s="42"/>
      <c r="E84" s="42"/>
      <c r="F84" s="8"/>
      <c r="G84" s="8"/>
      <c r="H84" s="8"/>
      <c r="I84" s="8"/>
      <c r="J84" s="17"/>
    </row>
    <row r="85" spans="1:10" ht="15" customHeight="1" x14ac:dyDescent="0.3">
      <c r="A85" s="42" t="s">
        <v>32</v>
      </c>
      <c r="B85" s="42"/>
      <c r="C85" s="42"/>
      <c r="D85" s="42"/>
      <c r="E85" s="42"/>
      <c r="F85" s="8"/>
      <c r="G85" s="8"/>
      <c r="H85" s="8"/>
      <c r="I85" s="8"/>
      <c r="J85" s="17"/>
    </row>
    <row r="86" spans="1:10" ht="15" customHeight="1" x14ac:dyDescent="0.3">
      <c r="A86" s="42" t="s">
        <v>33</v>
      </c>
      <c r="B86" s="42"/>
      <c r="C86" s="42"/>
      <c r="D86" s="42"/>
      <c r="E86" s="42"/>
      <c r="F86" s="8"/>
      <c r="G86" s="8"/>
      <c r="H86" s="8"/>
      <c r="I86" s="8"/>
      <c r="J86" s="17"/>
    </row>
    <row r="87" spans="1:10" ht="15" customHeight="1" x14ac:dyDescent="0.3">
      <c r="A87" s="42" t="s">
        <v>34</v>
      </c>
      <c r="B87" s="42"/>
      <c r="C87" s="42"/>
      <c r="D87" s="42"/>
      <c r="E87" s="42"/>
      <c r="F87" s="8"/>
      <c r="G87" s="8"/>
      <c r="H87" s="8"/>
      <c r="I87" s="8"/>
      <c r="J87" s="17"/>
    </row>
    <row r="88" spans="1:10" x14ac:dyDescent="0.3">
      <c r="A88" s="42" t="s">
        <v>35</v>
      </c>
      <c r="B88" s="42"/>
      <c r="C88" s="42"/>
      <c r="D88" s="42"/>
      <c r="E88" s="42"/>
      <c r="F88" s="8"/>
      <c r="G88" s="8"/>
      <c r="H88" s="8"/>
      <c r="I88" s="8"/>
      <c r="J88" s="17"/>
    </row>
    <row r="89" spans="1:10" ht="56.25" customHeight="1" x14ac:dyDescent="0.3">
      <c r="A89" s="8"/>
      <c r="B89" s="8"/>
      <c r="C89" s="8"/>
      <c r="D89" s="8"/>
      <c r="E89" s="8"/>
      <c r="F89" s="8"/>
      <c r="G89" s="17"/>
      <c r="H89" s="17"/>
      <c r="I89" s="17"/>
      <c r="J89" s="17"/>
    </row>
    <row r="90" spans="1:10" x14ac:dyDescent="0.3">
      <c r="A90" s="39" t="s">
        <v>36</v>
      </c>
      <c r="B90" s="39"/>
      <c r="C90" s="39"/>
      <c r="D90" s="39"/>
      <c r="E90" s="39"/>
      <c r="F90" s="28"/>
    </row>
    <row r="92" spans="1:10" ht="51" customHeight="1" x14ac:dyDescent="0.3">
      <c r="A92" s="26" t="s">
        <v>56</v>
      </c>
    </row>
    <row r="93" spans="1:10" ht="54" x14ac:dyDescent="0.3">
      <c r="A93" s="44" t="s">
        <v>52</v>
      </c>
      <c r="B93" s="44" t="s">
        <v>53</v>
      </c>
      <c r="C93" s="44" t="s">
        <v>54</v>
      </c>
      <c r="D93" s="44" t="s">
        <v>73</v>
      </c>
      <c r="E93" s="44" t="s">
        <v>8</v>
      </c>
      <c r="F93" s="44" t="s">
        <v>2</v>
      </c>
      <c r="G93" s="3" t="s">
        <v>86</v>
      </c>
      <c r="H93" s="44" t="s">
        <v>8</v>
      </c>
    </row>
    <row r="94" spans="1:10" ht="18.75" x14ac:dyDescent="0.3">
      <c r="A94" s="21" t="s">
        <v>59</v>
      </c>
      <c r="B94" s="22">
        <v>645.9</v>
      </c>
      <c r="C94" s="22">
        <v>430.6</v>
      </c>
      <c r="D94" s="22">
        <v>200.71000000000004</v>
      </c>
      <c r="E94" s="22">
        <f>SUM(B94:D94)</f>
        <v>1277.21</v>
      </c>
      <c r="F94" s="29">
        <v>1</v>
      </c>
      <c r="G94" s="22"/>
      <c r="H94" s="22">
        <f>+G94*F94</f>
        <v>0</v>
      </c>
      <c r="I94" s="47" t="str">
        <f>IF(G94&gt;E94,"ERROR TARIFA","")</f>
        <v/>
      </c>
    </row>
    <row r="95" spans="1:10" ht="18.75" x14ac:dyDescent="0.3">
      <c r="A95" s="21" t="s">
        <v>60</v>
      </c>
      <c r="B95" s="22">
        <v>354.7</v>
      </c>
      <c r="C95" s="22">
        <v>236.47</v>
      </c>
      <c r="D95" s="22">
        <v>141.1</v>
      </c>
      <c r="E95" s="22">
        <f>SUM(B95:D95)</f>
        <v>732.27</v>
      </c>
      <c r="F95" s="29">
        <v>1</v>
      </c>
      <c r="G95" s="22"/>
      <c r="H95" s="22">
        <f t="shared" ref="H95:H100" si="14">+G95*F95</f>
        <v>0</v>
      </c>
      <c r="I95" s="47" t="str">
        <f t="shared" ref="I95:I99" si="15">IF(G95&gt;E95,"ERROR TARIFA","")</f>
        <v/>
      </c>
    </row>
    <row r="96" spans="1:10" ht="18.75" x14ac:dyDescent="0.3">
      <c r="A96" s="21" t="s">
        <v>61</v>
      </c>
      <c r="B96" s="22">
        <v>481.69</v>
      </c>
      <c r="C96" s="22">
        <v>321.13</v>
      </c>
      <c r="D96" s="22">
        <v>141.09999999999997</v>
      </c>
      <c r="E96" s="22">
        <f t="shared" ref="E95:E99" si="16">SUM(B96:D96)</f>
        <v>943.91999999999985</v>
      </c>
      <c r="F96" s="29">
        <v>1</v>
      </c>
      <c r="G96" s="22"/>
      <c r="H96" s="22">
        <f t="shared" si="14"/>
        <v>0</v>
      </c>
      <c r="I96" s="47" t="str">
        <f t="shared" si="15"/>
        <v/>
      </c>
    </row>
    <row r="97" spans="1:9" ht="42.75" x14ac:dyDescent="0.3">
      <c r="A97" s="23" t="s">
        <v>62</v>
      </c>
      <c r="B97" s="22">
        <v>217.6</v>
      </c>
      <c r="C97" s="22">
        <v>145.06</v>
      </c>
      <c r="D97" s="22">
        <v>130.16000000000003</v>
      </c>
      <c r="E97" s="22">
        <f t="shared" si="16"/>
        <v>492.82</v>
      </c>
      <c r="F97" s="29">
        <v>1</v>
      </c>
      <c r="G97" s="20"/>
      <c r="H97" s="22">
        <f t="shared" si="14"/>
        <v>0</v>
      </c>
      <c r="I97" s="47" t="str">
        <f t="shared" si="15"/>
        <v/>
      </c>
    </row>
    <row r="98" spans="1:9" ht="28.5" x14ac:dyDescent="0.3">
      <c r="A98" s="23" t="s">
        <v>55</v>
      </c>
      <c r="B98" s="22">
        <v>217.59</v>
      </c>
      <c r="C98" s="22">
        <v>145.07</v>
      </c>
      <c r="D98" s="22">
        <v>0</v>
      </c>
      <c r="E98" s="22">
        <f t="shared" si="16"/>
        <v>362.65999999999997</v>
      </c>
      <c r="F98" s="29">
        <v>1</v>
      </c>
      <c r="G98" s="20"/>
      <c r="H98" s="22">
        <f t="shared" si="14"/>
        <v>0</v>
      </c>
      <c r="I98" s="47" t="str">
        <f t="shared" si="15"/>
        <v/>
      </c>
    </row>
    <row r="99" spans="1:9" ht="57" x14ac:dyDescent="0.3">
      <c r="A99" s="23" t="s">
        <v>68</v>
      </c>
      <c r="B99" s="22">
        <v>217.6</v>
      </c>
      <c r="C99" s="22">
        <v>145.06</v>
      </c>
      <c r="D99" s="22">
        <v>130.16000000000003</v>
      </c>
      <c r="E99" s="22">
        <f t="shared" si="16"/>
        <v>492.82</v>
      </c>
      <c r="F99" s="29">
        <v>1</v>
      </c>
      <c r="G99" s="20"/>
      <c r="H99" s="22">
        <f t="shared" si="14"/>
        <v>0</v>
      </c>
      <c r="I99" s="47" t="str">
        <f t="shared" si="15"/>
        <v/>
      </c>
    </row>
    <row r="100" spans="1:9" ht="20.25" customHeight="1" x14ac:dyDescent="0.3">
      <c r="H100" s="22">
        <f t="shared" si="14"/>
        <v>0</v>
      </c>
    </row>
    <row r="101" spans="1:9" x14ac:dyDescent="0.3">
      <c r="A101" s="40" t="s">
        <v>57</v>
      </c>
      <c r="B101" s="40"/>
      <c r="C101" s="40"/>
      <c r="D101" s="40"/>
      <c r="E101" s="40"/>
    </row>
    <row r="102" spans="1:9" x14ac:dyDescent="0.3">
      <c r="A102" s="35" t="s">
        <v>79</v>
      </c>
      <c r="B102" s="35"/>
      <c r="C102" s="35"/>
      <c r="D102" s="35"/>
      <c r="E102" s="35"/>
    </row>
    <row r="103" spans="1:9" x14ac:dyDescent="0.3">
      <c r="A103" s="35" t="s">
        <v>81</v>
      </c>
      <c r="B103" s="35"/>
      <c r="C103" s="35"/>
      <c r="D103" s="35"/>
      <c r="E103" s="35"/>
    </row>
    <row r="104" spans="1:9" x14ac:dyDescent="0.3">
      <c r="A104" s="35" t="s">
        <v>74</v>
      </c>
      <c r="B104" s="35"/>
      <c r="C104" s="35"/>
      <c r="D104" s="35"/>
      <c r="E104" s="35"/>
    </row>
    <row r="105" spans="1:9" x14ac:dyDescent="0.3">
      <c r="A105" s="35" t="s">
        <v>77</v>
      </c>
      <c r="B105" s="35"/>
      <c r="C105" s="35"/>
      <c r="D105" s="35"/>
      <c r="E105" s="35"/>
    </row>
    <row r="106" spans="1:9" x14ac:dyDescent="0.3">
      <c r="A106" s="35" t="s">
        <v>80</v>
      </c>
      <c r="B106" s="35"/>
      <c r="C106" s="35"/>
      <c r="D106" s="35"/>
      <c r="E106" s="35"/>
    </row>
    <row r="107" spans="1:9" x14ac:dyDescent="0.3">
      <c r="A107" s="35" t="s">
        <v>75</v>
      </c>
      <c r="B107" s="35"/>
      <c r="C107" s="35"/>
      <c r="D107" s="35"/>
      <c r="E107" s="35"/>
    </row>
    <row r="108" spans="1:9" x14ac:dyDescent="0.3">
      <c r="A108" s="36" t="s">
        <v>76</v>
      </c>
      <c r="B108" s="36"/>
      <c r="C108" s="36"/>
      <c r="D108" s="36"/>
      <c r="E108" s="36"/>
    </row>
    <row r="109" spans="1:9" x14ac:dyDescent="0.3">
      <c r="A109" s="35"/>
      <c r="B109" s="35"/>
      <c r="C109" s="35"/>
      <c r="D109" s="35"/>
      <c r="E109" s="35"/>
    </row>
    <row r="110" spans="1:9" x14ac:dyDescent="0.3">
      <c r="A110" s="37" t="s">
        <v>58</v>
      </c>
      <c r="B110" s="37"/>
      <c r="C110" s="37"/>
      <c r="D110" s="37"/>
      <c r="E110" s="37"/>
    </row>
    <row r="111" spans="1:9" x14ac:dyDescent="0.3">
      <c r="A111" s="35" t="s">
        <v>78</v>
      </c>
      <c r="B111" s="35"/>
      <c r="C111" s="35"/>
      <c r="D111" s="35"/>
      <c r="E111" s="35"/>
    </row>
    <row r="112" spans="1:9" x14ac:dyDescent="0.3">
      <c r="A112" s="38" t="s">
        <v>82</v>
      </c>
      <c r="B112" s="38"/>
      <c r="C112" s="38"/>
      <c r="D112" s="38"/>
      <c r="E112" s="38"/>
    </row>
    <row r="114" spans="6:7" ht="15.75" x14ac:dyDescent="0.35">
      <c r="F114" s="46" t="s">
        <v>8</v>
      </c>
      <c r="G114" s="34">
        <f>+H100+E68+G56+E44+E29+E19+E10+E25</f>
        <v>26000</v>
      </c>
    </row>
  </sheetData>
  <mergeCells count="34">
    <mergeCell ref="A70:E70"/>
    <mergeCell ref="A1:F1"/>
    <mergeCell ref="A90:E90"/>
    <mergeCell ref="A84:E84"/>
    <mergeCell ref="A85:E85"/>
    <mergeCell ref="A86:E86"/>
    <mergeCell ref="A87:E87"/>
    <mergeCell ref="A88:E88"/>
    <mergeCell ref="A101:E101"/>
    <mergeCell ref="A31:D31"/>
    <mergeCell ref="A71:E71"/>
    <mergeCell ref="A72:E72"/>
    <mergeCell ref="A73:E73"/>
    <mergeCell ref="A74:E74"/>
    <mergeCell ref="A75:E75"/>
    <mergeCell ref="A76:E76"/>
    <mergeCell ref="A77:E77"/>
    <mergeCell ref="A78:E78"/>
    <mergeCell ref="A79:E79"/>
    <mergeCell ref="A80:E80"/>
    <mergeCell ref="A81:E81"/>
    <mergeCell ref="A82:E82"/>
    <mergeCell ref="A83:E83"/>
    <mergeCell ref="A102:E102"/>
    <mergeCell ref="A103:E103"/>
    <mergeCell ref="A104:E104"/>
    <mergeCell ref="A105:E105"/>
    <mergeCell ref="A106:E106"/>
    <mergeCell ref="A107:E107"/>
    <mergeCell ref="A108:E108"/>
    <mergeCell ref="A110:E110"/>
    <mergeCell ref="A111:E111"/>
    <mergeCell ref="A112:E112"/>
    <mergeCell ref="A109:E109"/>
  </mergeCells>
  <pageMargins left="0.11811023622047245" right="0.31496062992125984"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LCIITACION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Fernández Lazare   Antonia</dc:creator>
  <cp:lastModifiedBy>Fernández Martin   Laura</cp:lastModifiedBy>
  <cp:lastPrinted>2024-06-11T11:17:51Z</cp:lastPrinted>
  <dcterms:created xsi:type="dcterms:W3CDTF">2019-03-07T08:50:55Z</dcterms:created>
  <dcterms:modified xsi:type="dcterms:W3CDTF">2024-06-25T09:18:36Z</dcterms:modified>
</cp:coreProperties>
</file>