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Palma de Mallorca\Asistencia Hospitalaria\2024\"/>
    </mc:Choice>
  </mc:AlternateContent>
  <xr:revisionPtr revIDLastSave="0" documentId="13_ncr:1_{165DC479-9A95-4277-B959-C0427254D0DD}" xr6:coauthVersionLast="47" xr6:coauthVersionMax="47" xr10:uidLastSave="{00000000-0000-0000-0000-000000000000}"/>
  <bookViews>
    <workbookView xWindow="-120" yWindow="-120" windowWidth="29040" windowHeight="15840" xr2:uid="{14BC0289-989A-4E7A-A2E1-BA9125D2AEE2}"/>
  </bookViews>
  <sheets>
    <sheet name="Hoja1" sheetId="1" r:id="rId1"/>
    <sheet name="Hoja2" sheetId="2" r:id="rId2"/>
  </sheets>
  <definedNames>
    <definedName name="_xlnm.Print_Area" localSheetId="0">Hoja1!$A$1:$I$105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4" i="1" l="1"/>
  <c r="D85" i="1"/>
  <c r="D86" i="1"/>
  <c r="D87" i="1"/>
  <c r="D88" i="1"/>
  <c r="D89" i="1"/>
  <c r="D83" i="1"/>
  <c r="E99" i="1"/>
  <c r="I79" i="1"/>
  <c r="I71" i="1"/>
  <c r="I72" i="1"/>
  <c r="I73" i="1"/>
  <c r="I74" i="1"/>
  <c r="I75" i="1"/>
  <c r="I76" i="1"/>
  <c r="I77" i="1"/>
  <c r="I78" i="1"/>
  <c r="I70" i="1"/>
  <c r="F71" i="1"/>
  <c r="F72" i="1"/>
  <c r="F73" i="1"/>
  <c r="F74" i="1"/>
  <c r="F75" i="1"/>
  <c r="F76" i="1"/>
  <c r="F77" i="1"/>
  <c r="F78" i="1"/>
  <c r="F70" i="1"/>
  <c r="D71" i="1"/>
  <c r="D72" i="1"/>
  <c r="D73" i="1"/>
  <c r="D74" i="1"/>
  <c r="D75" i="1"/>
  <c r="D76" i="1"/>
  <c r="D77" i="1"/>
  <c r="D78" i="1"/>
  <c r="D70" i="1"/>
  <c r="D24" i="1" l="1"/>
  <c r="D25" i="1"/>
  <c r="D26" i="1"/>
  <c r="D27" i="1"/>
  <c r="D28" i="1"/>
  <c r="D29" i="1"/>
  <c r="D30" i="1"/>
  <c r="D31" i="1"/>
  <c r="D23" i="1"/>
  <c r="F84" i="1"/>
  <c r="F85" i="1"/>
  <c r="F86" i="1"/>
  <c r="F87" i="1"/>
  <c r="F88" i="1"/>
  <c r="F89" i="1"/>
  <c r="F83" i="1"/>
  <c r="F58" i="1"/>
  <c r="F59" i="1"/>
  <c r="F60" i="1"/>
  <c r="F61" i="1"/>
  <c r="F62" i="1"/>
  <c r="F63" i="1"/>
  <c r="F64" i="1"/>
  <c r="F65" i="1"/>
  <c r="F57" i="1"/>
  <c r="F24" i="1"/>
  <c r="F25" i="1"/>
  <c r="F26" i="1"/>
  <c r="F27" i="1"/>
  <c r="F28" i="1"/>
  <c r="F29" i="1"/>
  <c r="F30" i="1"/>
  <c r="F31" i="1"/>
  <c r="F23" i="1"/>
  <c r="F17" i="1"/>
  <c r="F18" i="1"/>
  <c r="F16" i="1"/>
  <c r="F7" i="1"/>
  <c r="F8" i="1"/>
  <c r="F9" i="1"/>
  <c r="F10" i="1"/>
  <c r="F11" i="1"/>
  <c r="F6" i="1"/>
  <c r="D94" i="1"/>
  <c r="D93" i="1"/>
  <c r="D65" i="1"/>
  <c r="D64" i="1"/>
  <c r="D63" i="1"/>
  <c r="D62" i="1"/>
  <c r="D61" i="1"/>
  <c r="D60" i="1"/>
  <c r="D59" i="1"/>
  <c r="D58" i="1"/>
  <c r="D57" i="1"/>
  <c r="D18" i="1"/>
  <c r="D17" i="1"/>
  <c r="D16" i="1"/>
  <c r="D11" i="1"/>
  <c r="D10" i="1"/>
  <c r="D9" i="1"/>
  <c r="D8" i="1"/>
  <c r="D7" i="1"/>
  <c r="D6" i="1"/>
  <c r="F32" i="1" l="1"/>
  <c r="F90" i="1"/>
  <c r="D95" i="1"/>
  <c r="F19" i="1"/>
  <c r="F66" i="1"/>
  <c r="F12" i="1"/>
  <c r="E100" i="1" l="1"/>
</calcChain>
</file>

<file path=xl/sharedStrings.xml><?xml version="1.0" encoding="utf-8"?>
<sst xmlns="http://schemas.openxmlformats.org/spreadsheetml/2006/main" count="142" uniqueCount="79">
  <si>
    <t>UD.</t>
  </si>
  <si>
    <t>TOTAL</t>
  </si>
  <si>
    <t>*INCLUYE:</t>
  </si>
  <si>
    <t>Derechos de quirófano y sala de reanimación</t>
  </si>
  <si>
    <t>Material de osteosíntesis e implantes</t>
  </si>
  <si>
    <t>Anatomía patológica</t>
  </si>
  <si>
    <t>Medicación material y fungibles de quirófano y planta de hospitalización</t>
  </si>
  <si>
    <t>Medicación y material especial que no sea habitual en el quirófano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</si>
  <si>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</si>
  <si>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</si>
  <si>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</si>
  <si>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</si>
  <si>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</si>
  <si>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</si>
  <si>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</si>
  <si>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</si>
  <si>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</si>
  <si>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</si>
  <si>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</si>
  <si>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</si>
  <si>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</si>
  <si>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</si>
  <si>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1 día de estancia hospitalaria y hostelería del paciente</t>
  </si>
  <si>
    <t>*NO INCLUYE</t>
  </si>
  <si>
    <t>GRUPO 1</t>
  </si>
  <si>
    <t>GRUPO 7</t>
  </si>
  <si>
    <t>GRUPO 8</t>
  </si>
  <si>
    <t>MATERIAL DE CURA</t>
  </si>
  <si>
    <t>*INCLUYE</t>
  </si>
  <si>
    <t>- Derechos de quirófano y sala de reanimación</t>
  </si>
  <si>
    <t>- Cirugía Mayor Ambulatoria y/o un día de ingreso (máximo)</t>
  </si>
  <si>
    <t>- Medicación, material y fungibles de quirófano y planta de hospitalización</t>
  </si>
  <si>
    <t>- Amplificador de RX</t>
  </si>
  <si>
    <t>- Monitorización</t>
  </si>
  <si>
    <t>- Derechos de Artroscopio</t>
  </si>
  <si>
    <t>- Instrumentista</t>
  </si>
  <si>
    <t>**INCLUYE</t>
  </si>
  <si>
    <t>-Médico ayudante quirúrgico cuando lo haya</t>
  </si>
  <si>
    <t>Cuando el Forfait Quirúrgico Programado requiera más de un día de ingreso se aplicará la tarifa de estancia ofertada.</t>
  </si>
  <si>
    <t>ANEXO I - PROPOSICIÓN ECONÓMICA</t>
  </si>
  <si>
    <t>CONSULTA ENFERMERIA (incluye curas, escayolas, inyectables otros actos)</t>
  </si>
  <si>
    <t>INYECTABLES</t>
  </si>
  <si>
    <t>SESION FISIOTERAPIA</t>
  </si>
  <si>
    <t>CONSULTA ESPECIALISTA O 1ª CONSULTA</t>
  </si>
  <si>
    <t>CONSULTA SUCESIVAS</t>
  </si>
  <si>
    <t>URGENCIAS Y VISITAS</t>
  </si>
  <si>
    <t>IMPORTE</t>
  </si>
  <si>
    <t>INGRESOS HOSPITALARIOS</t>
  </si>
  <si>
    <t>INTERVENCIONES QUIRURGICAS PROGRAMADAS</t>
  </si>
  <si>
    <t>DERECHOS DE QUIROFANO</t>
  </si>
  <si>
    <t>GRUPO 0</t>
  </si>
  <si>
    <t>GRUPO 2</t>
  </si>
  <si>
    <t>GRUPO 3</t>
  </si>
  <si>
    <t>GRUPO 4</t>
  </si>
  <si>
    <t>GRUPO 5</t>
  </si>
  <si>
    <t>GRUPO 6</t>
  </si>
  <si>
    <t xml:space="preserve">
*INCLUYE:
- Derechos de quirófano y sala de reanimación
- 1 dia de Estancia hospitalaria y hostelería del paciente
- Medicación, material y fungibles de quirófano y planta de hospitalización
- Amplificador de RX
- Monitorización
- Derechos de Artroscopio
- Instrumentista, a partir del Grupo III
- 1 control radiológico postquirúrgico
- 1 control analítico postquirúrgico
- Asistencia del médico de guardia
NO INCLUYE:
- Material de osteosíntesis e implantes
- Medicación y material especial que no sea habitual en el quirófano
- Anatomía patológica
- Pruebas cruzadas y transfusiones
- Otras pruebas  diagnósticas
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</si>
  <si>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>ANESTESIA Y REANIMACIÓN</t>
  </si>
  <si>
    <t xml:space="preserve">HONORARIOS MEDICOS QUIRURGICOS </t>
  </si>
  <si>
    <t>AYUDANTIA 30%</t>
  </si>
  <si>
    <t>PRUEBAS DIAGNOSTICAS</t>
  </si>
  <si>
    <t>E.M.G</t>
  </si>
  <si>
    <t>ECOCARDIOGRAMA DOPPLER COLOR</t>
  </si>
  <si>
    <t>TAC</t>
  </si>
  <si>
    <t>RESONANCIA MAGNETICA SIMPLE</t>
  </si>
  <si>
    <t>RADIOLOGIA CONVENCIONAL* (1 proyecc) (La Tarifa es por región anatómica, independientemente del número de placas que se haga en cada región anatómica)</t>
  </si>
  <si>
    <t>MATERIAL</t>
  </si>
  <si>
    <t>MATERIAL DE OSTEOSINTESIS</t>
  </si>
  <si>
    <r>
      <t>URGENCIA</t>
    </r>
    <r>
      <rPr>
        <sz val="12"/>
        <rFont val="HelveticaNowText Regular"/>
        <family val="2"/>
      </rPr>
      <t xml:space="preserve"> (incluye honorarios médicos, box de urgencia, radiología, analítica convencional, curas de urgencias, yesos, material de cura y medicación administrada, otras situaciones de urgencias)</t>
    </r>
  </si>
  <si>
    <r>
      <t xml:space="preserve">ESTANCIA DIA </t>
    </r>
    <r>
      <rPr>
        <sz val="12"/>
        <rFont val="HelveticaNowText Regular"/>
        <family val="2"/>
      </rPr>
      <t xml:space="preserve">(incluye material de cura y medicación, gastos médicos, pruebas diagnósticas excepto TAC y RMN) </t>
    </r>
  </si>
  <si>
    <r>
      <t>ESTANCIA UCI</t>
    </r>
    <r>
      <rPr>
        <sz val="12"/>
        <rFont val="HelveticaNowText Regular"/>
        <family val="2"/>
      </rPr>
      <t xml:space="preserve"> (incluye material de cura y medicación, gastos médicos, pruebas diagnósticas excepto TAC y RMN)</t>
    </r>
  </si>
  <si>
    <r>
      <t>HOSPITAL DE DIA</t>
    </r>
    <r>
      <rPr>
        <sz val="12"/>
        <rFont val="HelveticaNowText Regular"/>
        <family val="2"/>
      </rPr>
      <t xml:space="preserve"> (incluye material de cura y medicación, gastos médicos, pruebas diagnósticas excepto TAC y RMN)</t>
    </r>
  </si>
  <si>
    <r>
      <t xml:space="preserve">ECOGRAFIA </t>
    </r>
    <r>
      <rPr>
        <sz val="12"/>
        <rFont val="HelveticaNowText Regular"/>
        <family val="2"/>
      </rPr>
      <t>(abdominal, muscular, articulary tendinosa)</t>
    </r>
  </si>
  <si>
    <r>
      <t>PREOPERATORIO COMPLETO</t>
    </r>
    <r>
      <rPr>
        <sz val="12"/>
        <rFont val="HelveticaNowText Regular"/>
        <family val="2"/>
      </rPr>
      <t xml:space="preserve"> (incluye visita anestesista, Rx torax, electrocardiograma, analitica)</t>
    </r>
  </si>
  <si>
    <t>TOTAL CUATRO ANUALIDADES</t>
  </si>
  <si>
    <t>PRECIO OFERTADO HONORARIOS</t>
  </si>
  <si>
    <t>PRECIO OFERTADO AYUDANTIA 30%</t>
  </si>
  <si>
    <t>HONORARIOS</t>
  </si>
  <si>
    <t>TOTAL HHMM + AYUDANTIA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</si>
</sst>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HelveticaNowText Regular"/>
      <family val="2"/>
    </font>
    <font>
      <sz val="11"/>
      <color theme="1"/>
      <name val="HelveticaNowText Regular"/>
      <family val="2"/>
    </font>
    <font>
      <b/>
      <sz val="12"/>
      <name val="HelveticaNowText Regular"/>
      <family val="2"/>
    </font>
    <font>
      <b/>
      <sz val="12"/>
      <color rgb="FF000000"/>
      <name val="HelveticaNowText Regular"/>
      <family val="2"/>
    </font>
    <font>
      <sz val="12"/>
      <color rgb="FF000000"/>
      <name val="HelveticaNowText Regular"/>
      <family val="2"/>
    </font>
    <font>
      <b/>
      <sz val="12"/>
      <color theme="1"/>
      <name val="HelveticaNowText Regular"/>
      <family val="2"/>
    </font>
    <font>
      <sz val="12"/>
      <name val="HelveticaNowText Regular"/>
      <family val="2"/>
    </font>
    <font>
      <sz val="12"/>
      <color theme="0"/>
      <name val="HelveticaNowText Regular"/>
      <family val="2"/>
    </font>
    <font>
      <b/>
      <sz val="12"/>
      <color theme="0"/>
      <name val="HelveticaNowText Regular"/>
      <family val="2"/>
    </font>
    <font>
      <sz val="12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164" fontId="9" fillId="0" borderId="0" xfId="0" applyNumberFormat="1" applyFont="1"/>
    <xf numFmtId="9" fontId="10" fillId="0" borderId="0" xfId="0" applyNumberFormat="1" applyFont="1"/>
    <xf numFmtId="164" fontId="7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vertical="center" wrapText="1"/>
    </xf>
    <xf numFmtId="164" fontId="3" fillId="0" borderId="6" xfId="1" applyNumberFormat="1" applyFont="1" applyBorder="1" applyAlignment="1">
      <alignment vertical="center"/>
    </xf>
    <xf numFmtId="44" fontId="9" fillId="0" borderId="3" xfId="1" applyFont="1" applyBorder="1" applyAlignment="1">
      <alignment horizontal="right" vertical="center"/>
    </xf>
    <xf numFmtId="0" fontId="3" fillId="0" borderId="2" xfId="0" applyFont="1" applyBorder="1" applyAlignment="1">
      <alignment wrapText="1"/>
    </xf>
    <xf numFmtId="164" fontId="3" fillId="0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0" fontId="3" fillId="0" borderId="2" xfId="0" applyFont="1" applyBorder="1"/>
    <xf numFmtId="164" fontId="3" fillId="0" borderId="2" xfId="1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164" fontId="3" fillId="0" borderId="6" xfId="1" applyNumberFormat="1" applyFont="1" applyBorder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/>
    <xf numFmtId="0" fontId="7" fillId="0" borderId="0" xfId="0" applyFont="1" applyAlignment="1">
      <alignment vertical="center" wrapText="1"/>
    </xf>
    <xf numFmtId="8" fontId="3" fillId="0" borderId="0" xfId="0" applyNumberFormat="1" applyFont="1" applyAlignment="1">
      <alignment horizontal="right" vertical="center"/>
    </xf>
    <xf numFmtId="164" fontId="3" fillId="0" borderId="0" xfId="1" applyNumberFormat="1" applyFont="1" applyBorder="1"/>
    <xf numFmtId="44" fontId="9" fillId="0" borderId="0" xfId="1" applyFont="1" applyBorder="1" applyAlignment="1">
      <alignment horizontal="right" vertical="center"/>
    </xf>
    <xf numFmtId="164" fontId="11" fillId="2" borderId="4" xfId="2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/>
    <xf numFmtId="0" fontId="3" fillId="0" borderId="0" xfId="0" applyFont="1" applyAlignment="1">
      <alignment horizontal="center" vertical="center"/>
    </xf>
    <xf numFmtId="164" fontId="5" fillId="0" borderId="2" xfId="0" applyNumberFormat="1" applyFont="1" applyBorder="1" applyAlignment="1">
      <alignment horizontal="right"/>
    </xf>
    <xf numFmtId="0" fontId="10" fillId="0" borderId="0" xfId="0" applyFont="1"/>
    <xf numFmtId="164" fontId="8" fillId="0" borderId="2" xfId="0" applyNumberFormat="1" applyFont="1" applyBorder="1"/>
    <xf numFmtId="164" fontId="3" fillId="3" borderId="2" xfId="1" applyNumberFormat="1" applyFont="1" applyFill="1" applyBorder="1" applyAlignment="1">
      <alignment horizontal="center" vertical="center"/>
    </xf>
    <xf numFmtId="44" fontId="3" fillId="0" borderId="0" xfId="0" applyNumberFormat="1" applyFont="1"/>
    <xf numFmtId="0" fontId="3" fillId="0" borderId="6" xfId="0" applyFont="1" applyBorder="1" applyAlignment="1">
      <alignment horizontal="center"/>
    </xf>
    <xf numFmtId="164" fontId="11" fillId="2" borderId="2" xfId="2" applyNumberFormat="1" applyFont="1" applyBorder="1" applyAlignment="1">
      <alignment horizontal="center" vertical="center" wrapText="1"/>
    </xf>
    <xf numFmtId="44" fontId="9" fillId="0" borderId="2" xfId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center"/>
    </xf>
    <xf numFmtId="0" fontId="11" fillId="2" borderId="2" xfId="2" applyFont="1" applyBorder="1" applyAlignment="1">
      <alignment horizontal="center" vertical="center"/>
    </xf>
    <xf numFmtId="164" fontId="3" fillId="0" borderId="7" xfId="1" applyNumberFormat="1" applyFont="1" applyBorder="1" applyAlignment="1">
      <alignment vertical="center"/>
    </xf>
    <xf numFmtId="164" fontId="3" fillId="0" borderId="6" xfId="0" applyNumberFormat="1" applyFont="1" applyBorder="1" applyAlignment="1">
      <alignment horizontal="right"/>
    </xf>
    <xf numFmtId="0" fontId="3" fillId="0" borderId="3" xfId="0" applyFont="1" applyBorder="1"/>
    <xf numFmtId="164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/>
    </xf>
    <xf numFmtId="0" fontId="3" fillId="0" borderId="3" xfId="0" applyFont="1" applyBorder="1" applyAlignment="1">
      <alignment horizontal="left" wrapText="1"/>
    </xf>
    <xf numFmtId="164" fontId="3" fillId="3" borderId="3" xfId="1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164" fontId="3" fillId="0" borderId="3" xfId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4" fontId="9" fillId="0" borderId="2" xfId="0" applyNumberFormat="1" applyFont="1" applyBorder="1"/>
    <xf numFmtId="0" fontId="5" fillId="0" borderId="2" xfId="0" applyFont="1" applyBorder="1" applyAlignment="1">
      <alignment horizontal="center" vertical="center"/>
    </xf>
    <xf numFmtId="164" fontId="11" fillId="2" borderId="2" xfId="2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164" fontId="12" fillId="0" borderId="3" xfId="1" applyNumberFormat="1" applyFont="1" applyBorder="1" applyProtection="1">
      <protection locked="0"/>
    </xf>
    <xf numFmtId="164" fontId="12" fillId="0" borderId="2" xfId="1" applyNumberFormat="1" applyFont="1" applyBorder="1" applyProtection="1">
      <protection locked="0"/>
    </xf>
    <xf numFmtId="164" fontId="12" fillId="0" borderId="5" xfId="1" applyNumberFormat="1" applyFont="1" applyBorder="1" applyProtection="1">
      <protection locked="0"/>
    </xf>
    <xf numFmtId="0" fontId="12" fillId="0" borderId="3" xfId="0" applyFont="1" applyBorder="1" applyProtection="1">
      <protection locked="0"/>
    </xf>
    <xf numFmtId="0" fontId="12" fillId="0" borderId="2" xfId="0" applyFont="1" applyBorder="1" applyProtection="1">
      <protection locked="0"/>
    </xf>
    <xf numFmtId="164" fontId="12" fillId="0" borderId="7" xfId="1" applyNumberFormat="1" applyFont="1" applyBorder="1" applyProtection="1">
      <protection locked="0"/>
    </xf>
    <xf numFmtId="164" fontId="12" fillId="0" borderId="6" xfId="1" applyNumberFormat="1" applyFont="1" applyBorder="1" applyProtection="1">
      <protection locked="0"/>
    </xf>
    <xf numFmtId="164" fontId="12" fillId="0" borderId="2" xfId="0" applyNumberFormat="1" applyFont="1" applyBorder="1" applyAlignment="1" applyProtection="1">
      <alignment horizontal="center"/>
      <protection locked="0"/>
    </xf>
    <xf numFmtId="44" fontId="12" fillId="0" borderId="3" xfId="1" applyFont="1" applyBorder="1" applyAlignment="1" applyProtection="1">
      <alignment horizontal="right" vertical="center"/>
      <protection locked="0"/>
    </xf>
    <xf numFmtId="44" fontId="12" fillId="0" borderId="2" xfId="1" applyFont="1" applyBorder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 vertical="top"/>
      <protection locked="0"/>
    </xf>
  </cellXfs>
  <cellStyles count="5">
    <cellStyle name="Celda de comprobación" xfId="2" builtinId="23"/>
    <cellStyle name="Moneda" xfId="1" builtinId="4"/>
    <cellStyle name="Moneda 2" xfId="4" xr:uid="{4C0B77AD-AF50-42AC-ADC9-3D40D81A9236}"/>
    <cellStyle name="Normal" xfId="0" builtinId="0"/>
    <cellStyle name="Normal 2" xfId="3" xr:uid="{091AAB8F-B21F-4E6B-8DEB-031C7B918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2390-2E42-4CD4-8A97-F98CD0EDD480}">
  <dimension ref="A1:O105"/>
  <sheetViews>
    <sheetView tabSelected="1" zoomScale="70" zoomScaleNormal="70" workbookViewId="0">
      <selection activeCell="E8" sqref="E8"/>
    </sheetView>
  </sheetViews>
  <sheetFormatPr baseColWidth="10" defaultRowHeight="20.25" x14ac:dyDescent="0.45"/>
  <cols>
    <col min="1" max="1" width="65" style="7" customWidth="1"/>
    <col min="2" max="2" width="40.140625" style="7" bestFit="1" customWidth="1"/>
    <col min="3" max="3" width="17.85546875" style="7" bestFit="1" customWidth="1"/>
    <col min="4" max="5" width="25.85546875" style="7" bestFit="1" customWidth="1"/>
    <col min="6" max="6" width="21.42578125" style="7" customWidth="1"/>
    <col min="7" max="7" width="17.140625" style="7" customWidth="1"/>
    <col min="8" max="8" width="12" style="7" bestFit="1" customWidth="1"/>
    <col min="9" max="9" width="18" style="7" bestFit="1" customWidth="1"/>
    <col min="10" max="253" width="11.42578125" style="7"/>
    <col min="254" max="254" width="39" style="7" customWidth="1"/>
    <col min="255" max="255" width="14.140625" style="7" customWidth="1"/>
    <col min="256" max="256" width="11.42578125" style="7"/>
    <col min="257" max="257" width="16" style="7" customWidth="1"/>
    <col min="258" max="258" width="4.28515625" style="7" bestFit="1" customWidth="1"/>
    <col min="259" max="259" width="43.5703125" style="7" bestFit="1" customWidth="1"/>
    <col min="260" max="509" width="11.42578125" style="7"/>
    <col min="510" max="510" width="39" style="7" customWidth="1"/>
    <col min="511" max="511" width="14.140625" style="7" customWidth="1"/>
    <col min="512" max="512" width="11.42578125" style="7"/>
    <col min="513" max="513" width="16" style="7" customWidth="1"/>
    <col min="514" max="514" width="4.28515625" style="7" bestFit="1" customWidth="1"/>
    <col min="515" max="515" width="43.5703125" style="7" bestFit="1" customWidth="1"/>
    <col min="516" max="765" width="11.42578125" style="7"/>
    <col min="766" max="766" width="39" style="7" customWidth="1"/>
    <col min="767" max="767" width="14.140625" style="7" customWidth="1"/>
    <col min="768" max="768" width="11.42578125" style="7"/>
    <col min="769" max="769" width="16" style="7" customWidth="1"/>
    <col min="770" max="770" width="4.28515625" style="7" bestFit="1" customWidth="1"/>
    <col min="771" max="771" width="43.5703125" style="7" bestFit="1" customWidth="1"/>
    <col min="772" max="1021" width="11.42578125" style="7"/>
    <col min="1022" max="1022" width="39" style="7" customWidth="1"/>
    <col min="1023" max="1023" width="14.140625" style="7" customWidth="1"/>
    <col min="1024" max="1024" width="11.42578125" style="7"/>
    <col min="1025" max="1025" width="16" style="7" customWidth="1"/>
    <col min="1026" max="1026" width="4.28515625" style="7" bestFit="1" customWidth="1"/>
    <col min="1027" max="1027" width="43.5703125" style="7" bestFit="1" customWidth="1"/>
    <col min="1028" max="1277" width="11.42578125" style="7"/>
    <col min="1278" max="1278" width="39" style="7" customWidth="1"/>
    <col min="1279" max="1279" width="14.140625" style="7" customWidth="1"/>
    <col min="1280" max="1280" width="11.42578125" style="7"/>
    <col min="1281" max="1281" width="16" style="7" customWidth="1"/>
    <col min="1282" max="1282" width="4.28515625" style="7" bestFit="1" customWidth="1"/>
    <col min="1283" max="1283" width="43.5703125" style="7" bestFit="1" customWidth="1"/>
    <col min="1284" max="1533" width="11.42578125" style="7"/>
    <col min="1534" max="1534" width="39" style="7" customWidth="1"/>
    <col min="1535" max="1535" width="14.140625" style="7" customWidth="1"/>
    <col min="1536" max="1536" width="11.42578125" style="7"/>
    <col min="1537" max="1537" width="16" style="7" customWidth="1"/>
    <col min="1538" max="1538" width="4.28515625" style="7" bestFit="1" customWidth="1"/>
    <col min="1539" max="1539" width="43.5703125" style="7" bestFit="1" customWidth="1"/>
    <col min="1540" max="1789" width="11.42578125" style="7"/>
    <col min="1790" max="1790" width="39" style="7" customWidth="1"/>
    <col min="1791" max="1791" width="14.140625" style="7" customWidth="1"/>
    <col min="1792" max="1792" width="11.42578125" style="7"/>
    <col min="1793" max="1793" width="16" style="7" customWidth="1"/>
    <col min="1794" max="1794" width="4.28515625" style="7" bestFit="1" customWidth="1"/>
    <col min="1795" max="1795" width="43.5703125" style="7" bestFit="1" customWidth="1"/>
    <col min="1796" max="2045" width="11.42578125" style="7"/>
    <col min="2046" max="2046" width="39" style="7" customWidth="1"/>
    <col min="2047" max="2047" width="14.140625" style="7" customWidth="1"/>
    <col min="2048" max="2048" width="11.42578125" style="7"/>
    <col min="2049" max="2049" width="16" style="7" customWidth="1"/>
    <col min="2050" max="2050" width="4.28515625" style="7" bestFit="1" customWidth="1"/>
    <col min="2051" max="2051" width="43.5703125" style="7" bestFit="1" customWidth="1"/>
    <col min="2052" max="2301" width="11.42578125" style="7"/>
    <col min="2302" max="2302" width="39" style="7" customWidth="1"/>
    <col min="2303" max="2303" width="14.140625" style="7" customWidth="1"/>
    <col min="2304" max="2304" width="11.42578125" style="7"/>
    <col min="2305" max="2305" width="16" style="7" customWidth="1"/>
    <col min="2306" max="2306" width="4.28515625" style="7" bestFit="1" customWidth="1"/>
    <col min="2307" max="2307" width="43.5703125" style="7" bestFit="1" customWidth="1"/>
    <col min="2308" max="2557" width="11.42578125" style="7"/>
    <col min="2558" max="2558" width="39" style="7" customWidth="1"/>
    <col min="2559" max="2559" width="14.140625" style="7" customWidth="1"/>
    <col min="2560" max="2560" width="11.42578125" style="7"/>
    <col min="2561" max="2561" width="16" style="7" customWidth="1"/>
    <col min="2562" max="2562" width="4.28515625" style="7" bestFit="1" customWidth="1"/>
    <col min="2563" max="2563" width="43.5703125" style="7" bestFit="1" customWidth="1"/>
    <col min="2564" max="2813" width="11.42578125" style="7"/>
    <col min="2814" max="2814" width="39" style="7" customWidth="1"/>
    <col min="2815" max="2815" width="14.140625" style="7" customWidth="1"/>
    <col min="2816" max="2816" width="11.42578125" style="7"/>
    <col min="2817" max="2817" width="16" style="7" customWidth="1"/>
    <col min="2818" max="2818" width="4.28515625" style="7" bestFit="1" customWidth="1"/>
    <col min="2819" max="2819" width="43.5703125" style="7" bestFit="1" customWidth="1"/>
    <col min="2820" max="3069" width="11.42578125" style="7"/>
    <col min="3070" max="3070" width="39" style="7" customWidth="1"/>
    <col min="3071" max="3071" width="14.140625" style="7" customWidth="1"/>
    <col min="3072" max="3072" width="11.42578125" style="7"/>
    <col min="3073" max="3073" width="16" style="7" customWidth="1"/>
    <col min="3074" max="3074" width="4.28515625" style="7" bestFit="1" customWidth="1"/>
    <col min="3075" max="3075" width="43.5703125" style="7" bestFit="1" customWidth="1"/>
    <col min="3076" max="3325" width="11.42578125" style="7"/>
    <col min="3326" max="3326" width="39" style="7" customWidth="1"/>
    <col min="3327" max="3327" width="14.140625" style="7" customWidth="1"/>
    <col min="3328" max="3328" width="11.42578125" style="7"/>
    <col min="3329" max="3329" width="16" style="7" customWidth="1"/>
    <col min="3330" max="3330" width="4.28515625" style="7" bestFit="1" customWidth="1"/>
    <col min="3331" max="3331" width="43.5703125" style="7" bestFit="1" customWidth="1"/>
    <col min="3332" max="3581" width="11.42578125" style="7"/>
    <col min="3582" max="3582" width="39" style="7" customWidth="1"/>
    <col min="3583" max="3583" width="14.140625" style="7" customWidth="1"/>
    <col min="3584" max="3584" width="11.42578125" style="7"/>
    <col min="3585" max="3585" width="16" style="7" customWidth="1"/>
    <col min="3586" max="3586" width="4.28515625" style="7" bestFit="1" customWidth="1"/>
    <col min="3587" max="3587" width="43.5703125" style="7" bestFit="1" customWidth="1"/>
    <col min="3588" max="3837" width="11.42578125" style="7"/>
    <col min="3838" max="3838" width="39" style="7" customWidth="1"/>
    <col min="3839" max="3839" width="14.140625" style="7" customWidth="1"/>
    <col min="3840" max="3840" width="11.42578125" style="7"/>
    <col min="3841" max="3841" width="16" style="7" customWidth="1"/>
    <col min="3842" max="3842" width="4.28515625" style="7" bestFit="1" customWidth="1"/>
    <col min="3843" max="3843" width="43.5703125" style="7" bestFit="1" customWidth="1"/>
    <col min="3844" max="4093" width="11.42578125" style="7"/>
    <col min="4094" max="4094" width="39" style="7" customWidth="1"/>
    <col min="4095" max="4095" width="14.140625" style="7" customWidth="1"/>
    <col min="4096" max="4096" width="11.42578125" style="7"/>
    <col min="4097" max="4097" width="16" style="7" customWidth="1"/>
    <col min="4098" max="4098" width="4.28515625" style="7" bestFit="1" customWidth="1"/>
    <col min="4099" max="4099" width="43.5703125" style="7" bestFit="1" customWidth="1"/>
    <col min="4100" max="4349" width="11.42578125" style="7"/>
    <col min="4350" max="4350" width="39" style="7" customWidth="1"/>
    <col min="4351" max="4351" width="14.140625" style="7" customWidth="1"/>
    <col min="4352" max="4352" width="11.42578125" style="7"/>
    <col min="4353" max="4353" width="16" style="7" customWidth="1"/>
    <col min="4354" max="4354" width="4.28515625" style="7" bestFit="1" customWidth="1"/>
    <col min="4355" max="4355" width="43.5703125" style="7" bestFit="1" customWidth="1"/>
    <col min="4356" max="4605" width="11.42578125" style="7"/>
    <col min="4606" max="4606" width="39" style="7" customWidth="1"/>
    <col min="4607" max="4607" width="14.140625" style="7" customWidth="1"/>
    <col min="4608" max="4608" width="11.42578125" style="7"/>
    <col min="4609" max="4609" width="16" style="7" customWidth="1"/>
    <col min="4610" max="4610" width="4.28515625" style="7" bestFit="1" customWidth="1"/>
    <col min="4611" max="4611" width="43.5703125" style="7" bestFit="1" customWidth="1"/>
    <col min="4612" max="4861" width="11.42578125" style="7"/>
    <col min="4862" max="4862" width="39" style="7" customWidth="1"/>
    <col min="4863" max="4863" width="14.140625" style="7" customWidth="1"/>
    <col min="4864" max="4864" width="11.42578125" style="7"/>
    <col min="4865" max="4865" width="16" style="7" customWidth="1"/>
    <col min="4866" max="4866" width="4.28515625" style="7" bestFit="1" customWidth="1"/>
    <col min="4867" max="4867" width="43.5703125" style="7" bestFit="1" customWidth="1"/>
    <col min="4868" max="5117" width="11.42578125" style="7"/>
    <col min="5118" max="5118" width="39" style="7" customWidth="1"/>
    <col min="5119" max="5119" width="14.140625" style="7" customWidth="1"/>
    <col min="5120" max="5120" width="11.42578125" style="7"/>
    <col min="5121" max="5121" width="16" style="7" customWidth="1"/>
    <col min="5122" max="5122" width="4.28515625" style="7" bestFit="1" customWidth="1"/>
    <col min="5123" max="5123" width="43.5703125" style="7" bestFit="1" customWidth="1"/>
    <col min="5124" max="5373" width="11.42578125" style="7"/>
    <col min="5374" max="5374" width="39" style="7" customWidth="1"/>
    <col min="5375" max="5375" width="14.140625" style="7" customWidth="1"/>
    <col min="5376" max="5376" width="11.42578125" style="7"/>
    <col min="5377" max="5377" width="16" style="7" customWidth="1"/>
    <col min="5378" max="5378" width="4.28515625" style="7" bestFit="1" customWidth="1"/>
    <col min="5379" max="5379" width="43.5703125" style="7" bestFit="1" customWidth="1"/>
    <col min="5380" max="5629" width="11.42578125" style="7"/>
    <col min="5630" max="5630" width="39" style="7" customWidth="1"/>
    <col min="5631" max="5631" width="14.140625" style="7" customWidth="1"/>
    <col min="5632" max="5632" width="11.42578125" style="7"/>
    <col min="5633" max="5633" width="16" style="7" customWidth="1"/>
    <col min="5634" max="5634" width="4.28515625" style="7" bestFit="1" customWidth="1"/>
    <col min="5635" max="5635" width="43.5703125" style="7" bestFit="1" customWidth="1"/>
    <col min="5636" max="5885" width="11.42578125" style="7"/>
    <col min="5886" max="5886" width="39" style="7" customWidth="1"/>
    <col min="5887" max="5887" width="14.140625" style="7" customWidth="1"/>
    <col min="5888" max="5888" width="11.42578125" style="7"/>
    <col min="5889" max="5889" width="16" style="7" customWidth="1"/>
    <col min="5890" max="5890" width="4.28515625" style="7" bestFit="1" customWidth="1"/>
    <col min="5891" max="5891" width="43.5703125" style="7" bestFit="1" customWidth="1"/>
    <col min="5892" max="6141" width="11.42578125" style="7"/>
    <col min="6142" max="6142" width="39" style="7" customWidth="1"/>
    <col min="6143" max="6143" width="14.140625" style="7" customWidth="1"/>
    <col min="6144" max="6144" width="11.42578125" style="7"/>
    <col min="6145" max="6145" width="16" style="7" customWidth="1"/>
    <col min="6146" max="6146" width="4.28515625" style="7" bestFit="1" customWidth="1"/>
    <col min="6147" max="6147" width="43.5703125" style="7" bestFit="1" customWidth="1"/>
    <col min="6148" max="6397" width="11.42578125" style="7"/>
    <col min="6398" max="6398" width="39" style="7" customWidth="1"/>
    <col min="6399" max="6399" width="14.140625" style="7" customWidth="1"/>
    <col min="6400" max="6400" width="11.42578125" style="7"/>
    <col min="6401" max="6401" width="16" style="7" customWidth="1"/>
    <col min="6402" max="6402" width="4.28515625" style="7" bestFit="1" customWidth="1"/>
    <col min="6403" max="6403" width="43.5703125" style="7" bestFit="1" customWidth="1"/>
    <col min="6404" max="6653" width="11.42578125" style="7"/>
    <col min="6654" max="6654" width="39" style="7" customWidth="1"/>
    <col min="6655" max="6655" width="14.140625" style="7" customWidth="1"/>
    <col min="6656" max="6656" width="11.42578125" style="7"/>
    <col min="6657" max="6657" width="16" style="7" customWidth="1"/>
    <col min="6658" max="6658" width="4.28515625" style="7" bestFit="1" customWidth="1"/>
    <col min="6659" max="6659" width="43.5703125" style="7" bestFit="1" customWidth="1"/>
    <col min="6660" max="6909" width="11.42578125" style="7"/>
    <col min="6910" max="6910" width="39" style="7" customWidth="1"/>
    <col min="6911" max="6911" width="14.140625" style="7" customWidth="1"/>
    <col min="6912" max="6912" width="11.42578125" style="7"/>
    <col min="6913" max="6913" width="16" style="7" customWidth="1"/>
    <col min="6914" max="6914" width="4.28515625" style="7" bestFit="1" customWidth="1"/>
    <col min="6915" max="6915" width="43.5703125" style="7" bestFit="1" customWidth="1"/>
    <col min="6916" max="7165" width="11.42578125" style="7"/>
    <col min="7166" max="7166" width="39" style="7" customWidth="1"/>
    <col min="7167" max="7167" width="14.140625" style="7" customWidth="1"/>
    <col min="7168" max="7168" width="11.42578125" style="7"/>
    <col min="7169" max="7169" width="16" style="7" customWidth="1"/>
    <col min="7170" max="7170" width="4.28515625" style="7" bestFit="1" customWidth="1"/>
    <col min="7171" max="7171" width="43.5703125" style="7" bestFit="1" customWidth="1"/>
    <col min="7172" max="7421" width="11.42578125" style="7"/>
    <col min="7422" max="7422" width="39" style="7" customWidth="1"/>
    <col min="7423" max="7423" width="14.140625" style="7" customWidth="1"/>
    <col min="7424" max="7424" width="11.42578125" style="7"/>
    <col min="7425" max="7425" width="16" style="7" customWidth="1"/>
    <col min="7426" max="7426" width="4.28515625" style="7" bestFit="1" customWidth="1"/>
    <col min="7427" max="7427" width="43.5703125" style="7" bestFit="1" customWidth="1"/>
    <col min="7428" max="7677" width="11.42578125" style="7"/>
    <col min="7678" max="7678" width="39" style="7" customWidth="1"/>
    <col min="7679" max="7679" width="14.140625" style="7" customWidth="1"/>
    <col min="7680" max="7680" width="11.42578125" style="7"/>
    <col min="7681" max="7681" width="16" style="7" customWidth="1"/>
    <col min="7682" max="7682" width="4.28515625" style="7" bestFit="1" customWidth="1"/>
    <col min="7683" max="7683" width="43.5703125" style="7" bestFit="1" customWidth="1"/>
    <col min="7684" max="7933" width="11.42578125" style="7"/>
    <col min="7934" max="7934" width="39" style="7" customWidth="1"/>
    <col min="7935" max="7935" width="14.140625" style="7" customWidth="1"/>
    <col min="7936" max="7936" width="11.42578125" style="7"/>
    <col min="7937" max="7937" width="16" style="7" customWidth="1"/>
    <col min="7938" max="7938" width="4.28515625" style="7" bestFit="1" customWidth="1"/>
    <col min="7939" max="7939" width="43.5703125" style="7" bestFit="1" customWidth="1"/>
    <col min="7940" max="8189" width="11.42578125" style="7"/>
    <col min="8190" max="8190" width="39" style="7" customWidth="1"/>
    <col min="8191" max="8191" width="14.140625" style="7" customWidth="1"/>
    <col min="8192" max="8192" width="11.42578125" style="7"/>
    <col min="8193" max="8193" width="16" style="7" customWidth="1"/>
    <col min="8194" max="8194" width="4.28515625" style="7" bestFit="1" customWidth="1"/>
    <col min="8195" max="8195" width="43.5703125" style="7" bestFit="1" customWidth="1"/>
    <col min="8196" max="8445" width="11.42578125" style="7"/>
    <col min="8446" max="8446" width="39" style="7" customWidth="1"/>
    <col min="8447" max="8447" width="14.140625" style="7" customWidth="1"/>
    <col min="8448" max="8448" width="11.42578125" style="7"/>
    <col min="8449" max="8449" width="16" style="7" customWidth="1"/>
    <col min="8450" max="8450" width="4.28515625" style="7" bestFit="1" customWidth="1"/>
    <col min="8451" max="8451" width="43.5703125" style="7" bestFit="1" customWidth="1"/>
    <col min="8452" max="8701" width="11.42578125" style="7"/>
    <col min="8702" max="8702" width="39" style="7" customWidth="1"/>
    <col min="8703" max="8703" width="14.140625" style="7" customWidth="1"/>
    <col min="8704" max="8704" width="11.42578125" style="7"/>
    <col min="8705" max="8705" width="16" style="7" customWidth="1"/>
    <col min="8706" max="8706" width="4.28515625" style="7" bestFit="1" customWidth="1"/>
    <col min="8707" max="8707" width="43.5703125" style="7" bestFit="1" customWidth="1"/>
    <col min="8708" max="8957" width="11.42578125" style="7"/>
    <col min="8958" max="8958" width="39" style="7" customWidth="1"/>
    <col min="8959" max="8959" width="14.140625" style="7" customWidth="1"/>
    <col min="8960" max="8960" width="11.42578125" style="7"/>
    <col min="8961" max="8961" width="16" style="7" customWidth="1"/>
    <col min="8962" max="8962" width="4.28515625" style="7" bestFit="1" customWidth="1"/>
    <col min="8963" max="8963" width="43.5703125" style="7" bestFit="1" customWidth="1"/>
    <col min="8964" max="9213" width="11.42578125" style="7"/>
    <col min="9214" max="9214" width="39" style="7" customWidth="1"/>
    <col min="9215" max="9215" width="14.140625" style="7" customWidth="1"/>
    <col min="9216" max="9216" width="11.42578125" style="7"/>
    <col min="9217" max="9217" width="16" style="7" customWidth="1"/>
    <col min="9218" max="9218" width="4.28515625" style="7" bestFit="1" customWidth="1"/>
    <col min="9219" max="9219" width="43.5703125" style="7" bestFit="1" customWidth="1"/>
    <col min="9220" max="9469" width="11.42578125" style="7"/>
    <col min="9470" max="9470" width="39" style="7" customWidth="1"/>
    <col min="9471" max="9471" width="14.140625" style="7" customWidth="1"/>
    <col min="9472" max="9472" width="11.42578125" style="7"/>
    <col min="9473" max="9473" width="16" style="7" customWidth="1"/>
    <col min="9474" max="9474" width="4.28515625" style="7" bestFit="1" customWidth="1"/>
    <col min="9475" max="9475" width="43.5703125" style="7" bestFit="1" customWidth="1"/>
    <col min="9476" max="9725" width="11.42578125" style="7"/>
    <col min="9726" max="9726" width="39" style="7" customWidth="1"/>
    <col min="9727" max="9727" width="14.140625" style="7" customWidth="1"/>
    <col min="9728" max="9728" width="11.42578125" style="7"/>
    <col min="9729" max="9729" width="16" style="7" customWidth="1"/>
    <col min="9730" max="9730" width="4.28515625" style="7" bestFit="1" customWidth="1"/>
    <col min="9731" max="9731" width="43.5703125" style="7" bestFit="1" customWidth="1"/>
    <col min="9732" max="9981" width="11.42578125" style="7"/>
    <col min="9982" max="9982" width="39" style="7" customWidth="1"/>
    <col min="9983" max="9983" width="14.140625" style="7" customWidth="1"/>
    <col min="9984" max="9984" width="11.42578125" style="7"/>
    <col min="9985" max="9985" width="16" style="7" customWidth="1"/>
    <col min="9986" max="9986" width="4.28515625" style="7" bestFit="1" customWidth="1"/>
    <col min="9987" max="9987" width="43.5703125" style="7" bestFit="1" customWidth="1"/>
    <col min="9988" max="10237" width="11.42578125" style="7"/>
    <col min="10238" max="10238" width="39" style="7" customWidth="1"/>
    <col min="10239" max="10239" width="14.140625" style="7" customWidth="1"/>
    <col min="10240" max="10240" width="11.42578125" style="7"/>
    <col min="10241" max="10241" width="16" style="7" customWidth="1"/>
    <col min="10242" max="10242" width="4.28515625" style="7" bestFit="1" customWidth="1"/>
    <col min="10243" max="10243" width="43.5703125" style="7" bestFit="1" customWidth="1"/>
    <col min="10244" max="10493" width="11.42578125" style="7"/>
    <col min="10494" max="10494" width="39" style="7" customWidth="1"/>
    <col min="10495" max="10495" width="14.140625" style="7" customWidth="1"/>
    <col min="10496" max="10496" width="11.42578125" style="7"/>
    <col min="10497" max="10497" width="16" style="7" customWidth="1"/>
    <col min="10498" max="10498" width="4.28515625" style="7" bestFit="1" customWidth="1"/>
    <col min="10499" max="10499" width="43.5703125" style="7" bestFit="1" customWidth="1"/>
    <col min="10500" max="10749" width="11.42578125" style="7"/>
    <col min="10750" max="10750" width="39" style="7" customWidth="1"/>
    <col min="10751" max="10751" width="14.140625" style="7" customWidth="1"/>
    <col min="10752" max="10752" width="11.42578125" style="7"/>
    <col min="10753" max="10753" width="16" style="7" customWidth="1"/>
    <col min="10754" max="10754" width="4.28515625" style="7" bestFit="1" customWidth="1"/>
    <col min="10755" max="10755" width="43.5703125" style="7" bestFit="1" customWidth="1"/>
    <col min="10756" max="11005" width="11.42578125" style="7"/>
    <col min="11006" max="11006" width="39" style="7" customWidth="1"/>
    <col min="11007" max="11007" width="14.140625" style="7" customWidth="1"/>
    <col min="11008" max="11008" width="11.42578125" style="7"/>
    <col min="11009" max="11009" width="16" style="7" customWidth="1"/>
    <col min="11010" max="11010" width="4.28515625" style="7" bestFit="1" customWidth="1"/>
    <col min="11011" max="11011" width="43.5703125" style="7" bestFit="1" customWidth="1"/>
    <col min="11012" max="11261" width="11.42578125" style="7"/>
    <col min="11262" max="11262" width="39" style="7" customWidth="1"/>
    <col min="11263" max="11263" width="14.140625" style="7" customWidth="1"/>
    <col min="11264" max="11264" width="11.42578125" style="7"/>
    <col min="11265" max="11265" width="16" style="7" customWidth="1"/>
    <col min="11266" max="11266" width="4.28515625" style="7" bestFit="1" customWidth="1"/>
    <col min="11267" max="11267" width="43.5703125" style="7" bestFit="1" customWidth="1"/>
    <col min="11268" max="11517" width="11.42578125" style="7"/>
    <col min="11518" max="11518" width="39" style="7" customWidth="1"/>
    <col min="11519" max="11519" width="14.140625" style="7" customWidth="1"/>
    <col min="11520" max="11520" width="11.42578125" style="7"/>
    <col min="11521" max="11521" width="16" style="7" customWidth="1"/>
    <col min="11522" max="11522" width="4.28515625" style="7" bestFit="1" customWidth="1"/>
    <col min="11523" max="11523" width="43.5703125" style="7" bestFit="1" customWidth="1"/>
    <col min="11524" max="11773" width="11.42578125" style="7"/>
    <col min="11774" max="11774" width="39" style="7" customWidth="1"/>
    <col min="11775" max="11775" width="14.140625" style="7" customWidth="1"/>
    <col min="11776" max="11776" width="11.42578125" style="7"/>
    <col min="11777" max="11777" width="16" style="7" customWidth="1"/>
    <col min="11778" max="11778" width="4.28515625" style="7" bestFit="1" customWidth="1"/>
    <col min="11779" max="11779" width="43.5703125" style="7" bestFit="1" customWidth="1"/>
    <col min="11780" max="12029" width="11.42578125" style="7"/>
    <col min="12030" max="12030" width="39" style="7" customWidth="1"/>
    <col min="12031" max="12031" width="14.140625" style="7" customWidth="1"/>
    <col min="12032" max="12032" width="11.42578125" style="7"/>
    <col min="12033" max="12033" width="16" style="7" customWidth="1"/>
    <col min="12034" max="12034" width="4.28515625" style="7" bestFit="1" customWidth="1"/>
    <col min="12035" max="12035" width="43.5703125" style="7" bestFit="1" customWidth="1"/>
    <col min="12036" max="12285" width="11.42578125" style="7"/>
    <col min="12286" max="12286" width="39" style="7" customWidth="1"/>
    <col min="12287" max="12287" width="14.140625" style="7" customWidth="1"/>
    <col min="12288" max="12288" width="11.42578125" style="7"/>
    <col min="12289" max="12289" width="16" style="7" customWidth="1"/>
    <col min="12290" max="12290" width="4.28515625" style="7" bestFit="1" customWidth="1"/>
    <col min="12291" max="12291" width="43.5703125" style="7" bestFit="1" customWidth="1"/>
    <col min="12292" max="12541" width="11.42578125" style="7"/>
    <col min="12542" max="12542" width="39" style="7" customWidth="1"/>
    <col min="12543" max="12543" width="14.140625" style="7" customWidth="1"/>
    <col min="12544" max="12544" width="11.42578125" style="7"/>
    <col min="12545" max="12545" width="16" style="7" customWidth="1"/>
    <col min="12546" max="12546" width="4.28515625" style="7" bestFit="1" customWidth="1"/>
    <col min="12547" max="12547" width="43.5703125" style="7" bestFit="1" customWidth="1"/>
    <col min="12548" max="12797" width="11.42578125" style="7"/>
    <col min="12798" max="12798" width="39" style="7" customWidth="1"/>
    <col min="12799" max="12799" width="14.140625" style="7" customWidth="1"/>
    <col min="12800" max="12800" width="11.42578125" style="7"/>
    <col min="12801" max="12801" width="16" style="7" customWidth="1"/>
    <col min="12802" max="12802" width="4.28515625" style="7" bestFit="1" customWidth="1"/>
    <col min="12803" max="12803" width="43.5703125" style="7" bestFit="1" customWidth="1"/>
    <col min="12804" max="13053" width="11.42578125" style="7"/>
    <col min="13054" max="13054" width="39" style="7" customWidth="1"/>
    <col min="13055" max="13055" width="14.140625" style="7" customWidth="1"/>
    <col min="13056" max="13056" width="11.42578125" style="7"/>
    <col min="13057" max="13057" width="16" style="7" customWidth="1"/>
    <col min="13058" max="13058" width="4.28515625" style="7" bestFit="1" customWidth="1"/>
    <col min="13059" max="13059" width="43.5703125" style="7" bestFit="1" customWidth="1"/>
    <col min="13060" max="13309" width="11.42578125" style="7"/>
    <col min="13310" max="13310" width="39" style="7" customWidth="1"/>
    <col min="13311" max="13311" width="14.140625" style="7" customWidth="1"/>
    <col min="13312" max="13312" width="11.42578125" style="7"/>
    <col min="13313" max="13313" width="16" style="7" customWidth="1"/>
    <col min="13314" max="13314" width="4.28515625" style="7" bestFit="1" customWidth="1"/>
    <col min="13315" max="13315" width="43.5703125" style="7" bestFit="1" customWidth="1"/>
    <col min="13316" max="13565" width="11.42578125" style="7"/>
    <col min="13566" max="13566" width="39" style="7" customWidth="1"/>
    <col min="13567" max="13567" width="14.140625" style="7" customWidth="1"/>
    <col min="13568" max="13568" width="11.42578125" style="7"/>
    <col min="13569" max="13569" width="16" style="7" customWidth="1"/>
    <col min="13570" max="13570" width="4.28515625" style="7" bestFit="1" customWidth="1"/>
    <col min="13571" max="13571" width="43.5703125" style="7" bestFit="1" customWidth="1"/>
    <col min="13572" max="13821" width="11.42578125" style="7"/>
    <col min="13822" max="13822" width="39" style="7" customWidth="1"/>
    <col min="13823" max="13823" width="14.140625" style="7" customWidth="1"/>
    <col min="13824" max="13824" width="11.42578125" style="7"/>
    <col min="13825" max="13825" width="16" style="7" customWidth="1"/>
    <col min="13826" max="13826" width="4.28515625" style="7" bestFit="1" customWidth="1"/>
    <col min="13827" max="13827" width="43.5703125" style="7" bestFit="1" customWidth="1"/>
    <col min="13828" max="14077" width="11.42578125" style="7"/>
    <col min="14078" max="14078" width="39" style="7" customWidth="1"/>
    <col min="14079" max="14079" width="14.140625" style="7" customWidth="1"/>
    <col min="14080" max="14080" width="11.42578125" style="7"/>
    <col min="14081" max="14081" width="16" style="7" customWidth="1"/>
    <col min="14082" max="14082" width="4.28515625" style="7" bestFit="1" customWidth="1"/>
    <col min="14083" max="14083" width="43.5703125" style="7" bestFit="1" customWidth="1"/>
    <col min="14084" max="14333" width="11.42578125" style="7"/>
    <col min="14334" max="14334" width="39" style="7" customWidth="1"/>
    <col min="14335" max="14335" width="14.140625" style="7" customWidth="1"/>
    <col min="14336" max="14336" width="11.42578125" style="7"/>
    <col min="14337" max="14337" width="16" style="7" customWidth="1"/>
    <col min="14338" max="14338" width="4.28515625" style="7" bestFit="1" customWidth="1"/>
    <col min="14339" max="14339" width="43.5703125" style="7" bestFit="1" customWidth="1"/>
    <col min="14340" max="14589" width="11.42578125" style="7"/>
    <col min="14590" max="14590" width="39" style="7" customWidth="1"/>
    <col min="14591" max="14591" width="14.140625" style="7" customWidth="1"/>
    <col min="14592" max="14592" width="11.42578125" style="7"/>
    <col min="14593" max="14593" width="16" style="7" customWidth="1"/>
    <col min="14594" max="14594" width="4.28515625" style="7" bestFit="1" customWidth="1"/>
    <col min="14595" max="14595" width="43.5703125" style="7" bestFit="1" customWidth="1"/>
    <col min="14596" max="14845" width="11.42578125" style="7"/>
    <col min="14846" max="14846" width="39" style="7" customWidth="1"/>
    <col min="14847" max="14847" width="14.140625" style="7" customWidth="1"/>
    <col min="14848" max="14848" width="11.42578125" style="7"/>
    <col min="14849" max="14849" width="16" style="7" customWidth="1"/>
    <col min="14850" max="14850" width="4.28515625" style="7" bestFit="1" customWidth="1"/>
    <col min="14851" max="14851" width="43.5703125" style="7" bestFit="1" customWidth="1"/>
    <col min="14852" max="15101" width="11.42578125" style="7"/>
    <col min="15102" max="15102" width="39" style="7" customWidth="1"/>
    <col min="15103" max="15103" width="14.140625" style="7" customWidth="1"/>
    <col min="15104" max="15104" width="11.42578125" style="7"/>
    <col min="15105" max="15105" width="16" style="7" customWidth="1"/>
    <col min="15106" max="15106" width="4.28515625" style="7" bestFit="1" customWidth="1"/>
    <col min="15107" max="15107" width="43.5703125" style="7" bestFit="1" customWidth="1"/>
    <col min="15108" max="15357" width="11.42578125" style="7"/>
    <col min="15358" max="15358" width="39" style="7" customWidth="1"/>
    <col min="15359" max="15359" width="14.140625" style="7" customWidth="1"/>
    <col min="15360" max="15360" width="11.42578125" style="7"/>
    <col min="15361" max="15361" width="16" style="7" customWidth="1"/>
    <col min="15362" max="15362" width="4.28515625" style="7" bestFit="1" customWidth="1"/>
    <col min="15363" max="15363" width="43.5703125" style="7" bestFit="1" customWidth="1"/>
    <col min="15364" max="15613" width="11.42578125" style="7"/>
    <col min="15614" max="15614" width="39" style="7" customWidth="1"/>
    <col min="15615" max="15615" width="14.140625" style="7" customWidth="1"/>
    <col min="15616" max="15616" width="11.42578125" style="7"/>
    <col min="15617" max="15617" width="16" style="7" customWidth="1"/>
    <col min="15618" max="15618" width="4.28515625" style="7" bestFit="1" customWidth="1"/>
    <col min="15619" max="15619" width="43.5703125" style="7" bestFit="1" customWidth="1"/>
    <col min="15620" max="15869" width="11.42578125" style="7"/>
    <col min="15870" max="15870" width="39" style="7" customWidth="1"/>
    <col min="15871" max="15871" width="14.140625" style="7" customWidth="1"/>
    <col min="15872" max="15872" width="11.42578125" style="7"/>
    <col min="15873" max="15873" width="16" style="7" customWidth="1"/>
    <col min="15874" max="15874" width="4.28515625" style="7" bestFit="1" customWidth="1"/>
    <col min="15875" max="15875" width="43.5703125" style="7" bestFit="1" customWidth="1"/>
    <col min="15876" max="16125" width="11.42578125" style="7"/>
    <col min="16126" max="16126" width="39" style="7" customWidth="1"/>
    <col min="16127" max="16127" width="14.140625" style="7" customWidth="1"/>
    <col min="16128" max="16128" width="11.42578125" style="7"/>
    <col min="16129" max="16129" width="16" style="7" customWidth="1"/>
    <col min="16130" max="16130" width="4.28515625" style="7" bestFit="1" customWidth="1"/>
    <col min="16131" max="16131" width="43.5703125" style="7" bestFit="1" customWidth="1"/>
    <col min="16132" max="16384" width="11.42578125" style="7"/>
  </cols>
  <sheetData>
    <row r="1" spans="1:15" x14ac:dyDescent="0.45">
      <c r="A1" s="70" t="s">
        <v>39</v>
      </c>
      <c r="B1" s="70"/>
      <c r="C1" s="70"/>
      <c r="D1" s="70"/>
      <c r="E1" s="70"/>
      <c r="F1" s="70"/>
    </row>
    <row r="2" spans="1:15" ht="179.25" customHeight="1" x14ac:dyDescent="0.45">
      <c r="A2" s="82" t="s">
        <v>17</v>
      </c>
      <c r="B2" s="82"/>
      <c r="C2" s="82"/>
      <c r="D2" s="82"/>
      <c r="E2" s="82"/>
    </row>
    <row r="3" spans="1:15" x14ac:dyDescent="0.45">
      <c r="A3" s="2" t="s">
        <v>45</v>
      </c>
      <c r="B3" s="10"/>
      <c r="C3" s="11">
        <v>0.3</v>
      </c>
      <c r="D3" s="12"/>
    </row>
    <row r="4" spans="1:15" ht="33.75" customHeight="1" x14ac:dyDescent="0.45">
      <c r="A4" s="68" t="s">
        <v>45</v>
      </c>
      <c r="B4" s="68" t="s">
        <v>46</v>
      </c>
      <c r="C4" s="68" t="s">
        <v>0</v>
      </c>
      <c r="D4" s="68" t="s">
        <v>1</v>
      </c>
      <c r="E4" s="68" t="s">
        <v>18</v>
      </c>
      <c r="F4" s="68" t="s">
        <v>1</v>
      </c>
    </row>
    <row r="5" spans="1:15" hidden="1" x14ac:dyDescent="0.45">
      <c r="A5" s="68"/>
      <c r="B5" s="68"/>
      <c r="C5" s="68"/>
      <c r="D5" s="68"/>
      <c r="E5" s="68"/>
      <c r="F5" s="68"/>
    </row>
    <row r="6" spans="1:15" ht="87.75" customHeight="1" x14ac:dyDescent="0.45">
      <c r="A6" s="63" t="s">
        <v>68</v>
      </c>
      <c r="B6" s="64">
        <v>104.74</v>
      </c>
      <c r="C6" s="65">
        <v>700</v>
      </c>
      <c r="D6" s="54">
        <f t="shared" ref="D6:D11" si="0">+B6*C6</f>
        <v>73318</v>
      </c>
      <c r="E6" s="72"/>
      <c r="F6" s="15">
        <f t="shared" ref="F6:F11" si="1">E6*C6</f>
        <v>0</v>
      </c>
    </row>
    <row r="7" spans="1:15" ht="40.5" x14ac:dyDescent="0.45">
      <c r="A7" s="16" t="s">
        <v>40</v>
      </c>
      <c r="B7" s="17">
        <v>12.61</v>
      </c>
      <c r="C7" s="18">
        <v>10</v>
      </c>
      <c r="D7" s="19">
        <f t="shared" si="0"/>
        <v>126.1</v>
      </c>
      <c r="E7" s="73"/>
      <c r="F7" s="15">
        <f t="shared" si="1"/>
        <v>0</v>
      </c>
    </row>
    <row r="8" spans="1:15" ht="33.75" customHeight="1" x14ac:dyDescent="0.45">
      <c r="A8" s="21" t="s">
        <v>41</v>
      </c>
      <c r="B8" s="22">
        <v>12.61</v>
      </c>
      <c r="C8" s="23">
        <v>20</v>
      </c>
      <c r="D8" s="24">
        <f t="shared" si="0"/>
        <v>252.2</v>
      </c>
      <c r="E8" s="73"/>
      <c r="F8" s="15">
        <f t="shared" si="1"/>
        <v>0</v>
      </c>
    </row>
    <row r="9" spans="1:15" ht="33.75" customHeight="1" x14ac:dyDescent="0.45">
      <c r="A9" s="21" t="s">
        <v>42</v>
      </c>
      <c r="B9" s="22">
        <v>18.2</v>
      </c>
      <c r="C9" s="23">
        <v>25</v>
      </c>
      <c r="D9" s="24">
        <f t="shared" si="0"/>
        <v>455</v>
      </c>
      <c r="E9" s="73"/>
      <c r="F9" s="15">
        <f t="shared" si="1"/>
        <v>0</v>
      </c>
    </row>
    <row r="10" spans="1:15" ht="33.75" customHeight="1" x14ac:dyDescent="0.45">
      <c r="A10" s="16" t="s">
        <v>43</v>
      </c>
      <c r="B10" s="17">
        <v>53.43</v>
      </c>
      <c r="C10" s="18">
        <v>60</v>
      </c>
      <c r="D10" s="19">
        <f t="shared" si="0"/>
        <v>3205.8</v>
      </c>
      <c r="E10" s="74"/>
      <c r="F10" s="15">
        <f t="shared" si="1"/>
        <v>0</v>
      </c>
      <c r="L10" s="2"/>
      <c r="M10" s="25"/>
      <c r="O10" s="26"/>
    </row>
    <row r="11" spans="1:15" ht="33.75" customHeight="1" x14ac:dyDescent="0.45">
      <c r="A11" s="21" t="s">
        <v>44</v>
      </c>
      <c r="B11" s="22">
        <v>33.08</v>
      </c>
      <c r="C11" s="23">
        <v>90</v>
      </c>
      <c r="D11" s="24">
        <f t="shared" si="0"/>
        <v>2977.2</v>
      </c>
      <c r="E11" s="73"/>
      <c r="F11" s="15">
        <f t="shared" si="1"/>
        <v>0</v>
      </c>
      <c r="L11" s="2"/>
      <c r="M11" s="25"/>
      <c r="O11" s="26"/>
    </row>
    <row r="12" spans="1:15" x14ac:dyDescent="0.45">
      <c r="A12" s="27"/>
      <c r="B12" s="28"/>
      <c r="C12" s="28"/>
      <c r="D12" s="28"/>
      <c r="E12" s="29"/>
      <c r="F12" s="30">
        <f>SUM(F6:F11)</f>
        <v>0</v>
      </c>
      <c r="L12" s="2"/>
      <c r="M12" s="25"/>
      <c r="O12" s="26"/>
    </row>
    <row r="13" spans="1:15" x14ac:dyDescent="0.45">
      <c r="A13" s="6"/>
      <c r="L13" s="2"/>
      <c r="M13" s="25"/>
      <c r="O13" s="26"/>
    </row>
    <row r="14" spans="1:15" x14ac:dyDescent="0.45">
      <c r="A14" s="8"/>
      <c r="L14" s="2"/>
      <c r="M14" s="25"/>
      <c r="O14" s="26"/>
    </row>
    <row r="15" spans="1:15" x14ac:dyDescent="0.45">
      <c r="A15" s="50" t="s">
        <v>47</v>
      </c>
      <c r="B15" s="50" t="s">
        <v>46</v>
      </c>
      <c r="C15" s="50" t="s">
        <v>0</v>
      </c>
      <c r="D15" s="50" t="s">
        <v>1</v>
      </c>
      <c r="E15" s="50" t="s">
        <v>18</v>
      </c>
      <c r="F15" s="50" t="s">
        <v>1</v>
      </c>
      <c r="L15" s="2"/>
      <c r="M15" s="25"/>
      <c r="O15" s="26"/>
    </row>
    <row r="16" spans="1:15" ht="71.25" customHeight="1" x14ac:dyDescent="0.45">
      <c r="A16" s="60" t="s">
        <v>69</v>
      </c>
      <c r="B16" s="61">
        <v>190</v>
      </c>
      <c r="C16" s="62">
        <v>70</v>
      </c>
      <c r="D16" s="54">
        <f>+B16*C16</f>
        <v>13300</v>
      </c>
      <c r="E16" s="75"/>
      <c r="F16" s="15">
        <f>E16*C16</f>
        <v>0</v>
      </c>
      <c r="L16" s="2"/>
      <c r="M16" s="25"/>
      <c r="O16" s="26"/>
    </row>
    <row r="17" spans="1:15" ht="46.5" customHeight="1" x14ac:dyDescent="0.45">
      <c r="A17" s="16" t="s">
        <v>70</v>
      </c>
      <c r="B17" s="47">
        <v>654.24</v>
      </c>
      <c r="C17" s="23">
        <v>3</v>
      </c>
      <c r="D17" s="14">
        <f>+B17*C17</f>
        <v>1962.72</v>
      </c>
      <c r="E17" s="76"/>
      <c r="F17" s="15">
        <f>E17*C17</f>
        <v>0</v>
      </c>
      <c r="L17" s="2"/>
      <c r="M17" s="25"/>
      <c r="O17" s="26"/>
    </row>
    <row r="18" spans="1:15" ht="46.5" customHeight="1" x14ac:dyDescent="0.45">
      <c r="A18" s="32" t="s">
        <v>71</v>
      </c>
      <c r="B18" s="47">
        <v>120</v>
      </c>
      <c r="C18" s="23">
        <v>10</v>
      </c>
      <c r="D18" s="14">
        <f>+B18*C18</f>
        <v>1200</v>
      </c>
      <c r="E18" s="76"/>
      <c r="F18" s="15">
        <f>E18*C18</f>
        <v>0</v>
      </c>
      <c r="L18" s="2"/>
      <c r="M18" s="25"/>
      <c r="O18" s="26"/>
    </row>
    <row r="19" spans="1:15" x14ac:dyDescent="0.45">
      <c r="A19" s="8"/>
      <c r="F19" s="48">
        <f>SUM(F16:F18)</f>
        <v>0</v>
      </c>
      <c r="L19" s="2"/>
      <c r="M19" s="25"/>
      <c r="O19" s="26"/>
    </row>
    <row r="20" spans="1:15" x14ac:dyDescent="0.45">
      <c r="A20" s="9"/>
      <c r="B20" s="9"/>
      <c r="C20" s="9"/>
      <c r="D20" s="9"/>
      <c r="K20" s="5"/>
      <c r="L20" s="33"/>
      <c r="M20" s="34"/>
      <c r="N20" s="12"/>
    </row>
    <row r="21" spans="1:15" x14ac:dyDescent="0.45">
      <c r="A21" s="35" t="s">
        <v>48</v>
      </c>
      <c r="K21" s="27"/>
      <c r="L21" s="33"/>
      <c r="M21" s="34"/>
      <c r="N21" s="12"/>
    </row>
    <row r="22" spans="1:15" x14ac:dyDescent="0.45">
      <c r="A22" s="53" t="s">
        <v>49</v>
      </c>
      <c r="B22" s="53" t="s">
        <v>46</v>
      </c>
      <c r="C22" s="53" t="s">
        <v>0</v>
      </c>
      <c r="D22" s="53" t="s">
        <v>1</v>
      </c>
      <c r="E22" s="53" t="s">
        <v>18</v>
      </c>
      <c r="F22" s="50" t="s">
        <v>1</v>
      </c>
      <c r="K22" s="5"/>
      <c r="L22" s="33"/>
      <c r="M22" s="34"/>
      <c r="N22" s="12"/>
    </row>
    <row r="23" spans="1:15" x14ac:dyDescent="0.45">
      <c r="A23" s="56" t="s">
        <v>50</v>
      </c>
      <c r="B23" s="57">
        <v>261.14999999999998</v>
      </c>
      <c r="C23" s="58">
        <v>1</v>
      </c>
      <c r="D23" s="59">
        <f>B23*C23</f>
        <v>261.14999999999998</v>
      </c>
      <c r="E23" s="77"/>
      <c r="F23" s="15">
        <f t="shared" ref="F23:F31" si="2">E23*C23</f>
        <v>0</v>
      </c>
      <c r="L23" s="33"/>
      <c r="M23" s="37"/>
      <c r="N23" s="12"/>
    </row>
    <row r="24" spans="1:15" x14ac:dyDescent="0.45">
      <c r="A24" s="21" t="s">
        <v>24</v>
      </c>
      <c r="B24" s="22">
        <v>272.24</v>
      </c>
      <c r="C24" s="36">
        <v>1</v>
      </c>
      <c r="D24" s="55">
        <f t="shared" ref="D24:D31" si="3">B24*C24</f>
        <v>272.24</v>
      </c>
      <c r="E24" s="78"/>
      <c r="F24" s="15">
        <f t="shared" si="2"/>
        <v>0</v>
      </c>
      <c r="K24" s="5"/>
      <c r="L24" s="33"/>
      <c r="M24" s="38"/>
      <c r="N24" s="12"/>
    </row>
    <row r="25" spans="1:15" x14ac:dyDescent="0.45">
      <c r="A25" s="21" t="s">
        <v>51</v>
      </c>
      <c r="B25" s="22">
        <v>344.32</v>
      </c>
      <c r="C25" s="36">
        <v>1</v>
      </c>
      <c r="D25" s="55">
        <f t="shared" si="3"/>
        <v>344.32</v>
      </c>
      <c r="E25" s="78"/>
      <c r="F25" s="15">
        <f t="shared" si="2"/>
        <v>0</v>
      </c>
      <c r="K25" s="5"/>
      <c r="L25" s="39"/>
      <c r="M25" s="38"/>
      <c r="N25" s="12"/>
    </row>
    <row r="26" spans="1:15" x14ac:dyDescent="0.45">
      <c r="A26" s="21" t="s">
        <v>52</v>
      </c>
      <c r="B26" s="22">
        <v>506.78</v>
      </c>
      <c r="C26" s="36">
        <v>5</v>
      </c>
      <c r="D26" s="55">
        <f t="shared" si="3"/>
        <v>2533.8999999999996</v>
      </c>
      <c r="E26" s="78"/>
      <c r="F26" s="15">
        <f t="shared" si="2"/>
        <v>0</v>
      </c>
    </row>
    <row r="27" spans="1:15" x14ac:dyDescent="0.45">
      <c r="A27" s="21" t="s">
        <v>53</v>
      </c>
      <c r="B27" s="22">
        <v>688.09</v>
      </c>
      <c r="C27" s="36">
        <v>1</v>
      </c>
      <c r="D27" s="55">
        <f t="shared" si="3"/>
        <v>688.09</v>
      </c>
      <c r="E27" s="78"/>
      <c r="F27" s="15">
        <f t="shared" si="2"/>
        <v>0</v>
      </c>
    </row>
    <row r="28" spans="1:15" x14ac:dyDescent="0.45">
      <c r="A28" s="21" t="s">
        <v>54</v>
      </c>
      <c r="B28" s="22">
        <v>923.19</v>
      </c>
      <c r="C28" s="36">
        <v>1</v>
      </c>
      <c r="D28" s="55">
        <f t="shared" si="3"/>
        <v>923.19</v>
      </c>
      <c r="E28" s="78"/>
      <c r="F28" s="15">
        <f t="shared" si="2"/>
        <v>0</v>
      </c>
    </row>
    <row r="29" spans="1:15" x14ac:dyDescent="0.45">
      <c r="A29" s="21" t="s">
        <v>55</v>
      </c>
      <c r="B29" s="22">
        <v>1233.69</v>
      </c>
      <c r="C29" s="36">
        <v>1</v>
      </c>
      <c r="D29" s="55">
        <f t="shared" si="3"/>
        <v>1233.69</v>
      </c>
      <c r="E29" s="78"/>
      <c r="F29" s="15">
        <f t="shared" si="2"/>
        <v>0</v>
      </c>
    </row>
    <row r="30" spans="1:15" x14ac:dyDescent="0.45">
      <c r="A30" s="21" t="s">
        <v>25</v>
      </c>
      <c r="B30" s="22">
        <v>1587.44</v>
      </c>
      <c r="C30" s="36">
        <v>1</v>
      </c>
      <c r="D30" s="55">
        <f t="shared" si="3"/>
        <v>1587.44</v>
      </c>
      <c r="E30" s="78"/>
      <c r="F30" s="15">
        <f t="shared" si="2"/>
        <v>0</v>
      </c>
    </row>
    <row r="31" spans="1:15" x14ac:dyDescent="0.45">
      <c r="A31" s="21" t="s">
        <v>26</v>
      </c>
      <c r="B31" s="22">
        <v>2025.29</v>
      </c>
      <c r="C31" s="36">
        <v>1</v>
      </c>
      <c r="D31" s="55">
        <f t="shared" si="3"/>
        <v>2025.29</v>
      </c>
      <c r="E31" s="73"/>
      <c r="F31" s="15">
        <f t="shared" si="2"/>
        <v>0</v>
      </c>
    </row>
    <row r="32" spans="1:15" x14ac:dyDescent="0.45">
      <c r="B32" s="29"/>
      <c r="C32" s="37"/>
      <c r="D32" s="29"/>
      <c r="E32" s="30"/>
      <c r="F32" s="48">
        <f>SUM(F23:F31)</f>
        <v>0</v>
      </c>
    </row>
    <row r="33" spans="1:4" x14ac:dyDescent="0.45">
      <c r="B33" s="29"/>
      <c r="C33" s="37"/>
      <c r="D33" s="29"/>
    </row>
    <row r="34" spans="1:4" x14ac:dyDescent="0.45">
      <c r="B34" s="29"/>
      <c r="C34" s="37"/>
      <c r="D34" s="29"/>
    </row>
    <row r="35" spans="1:4" x14ac:dyDescent="0.45">
      <c r="A35" s="69" t="s">
        <v>56</v>
      </c>
      <c r="B35" s="69"/>
      <c r="C35" s="69"/>
      <c r="D35" s="69"/>
    </row>
    <row r="36" spans="1:4" x14ac:dyDescent="0.45">
      <c r="A36" s="69"/>
      <c r="B36" s="69"/>
      <c r="C36" s="69"/>
      <c r="D36" s="69"/>
    </row>
    <row r="37" spans="1:4" x14ac:dyDescent="0.45">
      <c r="A37" s="69"/>
      <c r="B37" s="69"/>
      <c r="C37" s="69"/>
      <c r="D37" s="69"/>
    </row>
    <row r="38" spans="1:4" x14ac:dyDescent="0.45">
      <c r="A38" s="69"/>
      <c r="B38" s="69"/>
      <c r="C38" s="69"/>
      <c r="D38" s="69"/>
    </row>
    <row r="39" spans="1:4" x14ac:dyDescent="0.45">
      <c r="A39" s="69"/>
      <c r="B39" s="69"/>
      <c r="C39" s="69"/>
      <c r="D39" s="69"/>
    </row>
    <row r="40" spans="1:4" x14ac:dyDescent="0.45">
      <c r="A40" s="69"/>
      <c r="B40" s="69"/>
      <c r="C40" s="69"/>
      <c r="D40" s="69"/>
    </row>
    <row r="41" spans="1:4" x14ac:dyDescent="0.45">
      <c r="A41" s="69"/>
      <c r="B41" s="69"/>
      <c r="C41" s="69"/>
      <c r="D41" s="69"/>
    </row>
    <row r="42" spans="1:4" x14ac:dyDescent="0.45">
      <c r="A42" s="69"/>
      <c r="B42" s="69"/>
      <c r="C42" s="69"/>
      <c r="D42" s="69"/>
    </row>
    <row r="43" spans="1:4" x14ac:dyDescent="0.45">
      <c r="A43" s="69"/>
      <c r="B43" s="69"/>
      <c r="C43" s="69"/>
      <c r="D43" s="69"/>
    </row>
    <row r="44" spans="1:4" x14ac:dyDescent="0.45">
      <c r="A44" s="69"/>
      <c r="B44" s="69"/>
      <c r="C44" s="69"/>
      <c r="D44" s="69"/>
    </row>
    <row r="45" spans="1:4" x14ac:dyDescent="0.45">
      <c r="A45" s="69"/>
      <c r="B45" s="69"/>
      <c r="C45" s="69"/>
      <c r="D45" s="69"/>
    </row>
    <row r="46" spans="1:4" x14ac:dyDescent="0.45">
      <c r="A46" s="69"/>
      <c r="B46" s="69"/>
      <c r="C46" s="69"/>
      <c r="D46" s="69"/>
    </row>
    <row r="47" spans="1:4" x14ac:dyDescent="0.45">
      <c r="A47" s="69"/>
      <c r="B47" s="69"/>
      <c r="C47" s="69"/>
      <c r="D47" s="69"/>
    </row>
    <row r="48" spans="1:4" x14ac:dyDescent="0.45">
      <c r="A48" s="69"/>
      <c r="B48" s="69"/>
      <c r="C48" s="69"/>
      <c r="D48" s="69"/>
    </row>
    <row r="49" spans="1:6" x14ac:dyDescent="0.45">
      <c r="A49" s="69"/>
      <c r="B49" s="69"/>
      <c r="C49" s="69"/>
      <c r="D49" s="69"/>
    </row>
    <row r="50" spans="1:6" x14ac:dyDescent="0.45">
      <c r="A50" s="69"/>
      <c r="B50" s="69"/>
      <c r="C50" s="69"/>
      <c r="D50" s="69"/>
    </row>
    <row r="51" spans="1:6" x14ac:dyDescent="0.45">
      <c r="A51" s="69"/>
      <c r="B51" s="69"/>
      <c r="C51" s="69"/>
      <c r="D51" s="69"/>
    </row>
    <row r="52" spans="1:6" x14ac:dyDescent="0.45">
      <c r="A52" s="69"/>
      <c r="B52" s="69"/>
      <c r="C52" s="69"/>
      <c r="D52" s="69"/>
    </row>
    <row r="53" spans="1:6" x14ac:dyDescent="0.45">
      <c r="A53" s="69"/>
      <c r="B53" s="69"/>
      <c r="C53" s="69"/>
      <c r="D53" s="69"/>
    </row>
    <row r="54" spans="1:6" x14ac:dyDescent="0.45">
      <c r="B54" s="29"/>
      <c r="C54" s="37"/>
      <c r="D54" s="29"/>
    </row>
    <row r="55" spans="1:6" ht="21" thickBot="1" x14ac:dyDescent="0.5">
      <c r="B55" s="29"/>
      <c r="C55" s="37"/>
      <c r="D55" s="29"/>
    </row>
    <row r="56" spans="1:6" x14ac:dyDescent="0.45">
      <c r="A56" s="31" t="s">
        <v>57</v>
      </c>
      <c r="B56" s="31" t="s">
        <v>46</v>
      </c>
      <c r="C56" s="31" t="s">
        <v>0</v>
      </c>
      <c r="D56" s="31" t="s">
        <v>1</v>
      </c>
      <c r="E56" s="31" t="s">
        <v>18</v>
      </c>
      <c r="F56" s="31" t="s">
        <v>1</v>
      </c>
    </row>
    <row r="57" spans="1:6" x14ac:dyDescent="0.45">
      <c r="A57" s="21" t="s">
        <v>50</v>
      </c>
      <c r="B57" s="22">
        <v>130.15</v>
      </c>
      <c r="C57" s="36">
        <v>1</v>
      </c>
      <c r="D57" s="24">
        <f t="shared" ref="D57:D65" si="4">+B57*C57</f>
        <v>130.15</v>
      </c>
      <c r="E57" s="76"/>
      <c r="F57" s="15">
        <f t="shared" ref="F57:F65" si="5">E57*C57</f>
        <v>0</v>
      </c>
    </row>
    <row r="58" spans="1:6" x14ac:dyDescent="0.45">
      <c r="A58" s="21" t="s">
        <v>24</v>
      </c>
      <c r="B58" s="22">
        <v>130.16</v>
      </c>
      <c r="C58" s="36">
        <v>1</v>
      </c>
      <c r="D58" s="24">
        <f t="shared" si="4"/>
        <v>130.16</v>
      </c>
      <c r="E58" s="76"/>
      <c r="F58" s="15">
        <f t="shared" si="5"/>
        <v>0</v>
      </c>
    </row>
    <row r="59" spans="1:6" x14ac:dyDescent="0.45">
      <c r="A59" s="21" t="s">
        <v>51</v>
      </c>
      <c r="B59" s="22">
        <v>130.16</v>
      </c>
      <c r="C59" s="36">
        <v>1</v>
      </c>
      <c r="D59" s="24">
        <f t="shared" si="4"/>
        <v>130.16</v>
      </c>
      <c r="E59" s="76"/>
      <c r="F59" s="15">
        <f t="shared" si="5"/>
        <v>0</v>
      </c>
    </row>
    <row r="60" spans="1:6" ht="18" customHeight="1" x14ac:dyDescent="0.45">
      <c r="A60" s="21" t="s">
        <v>52</v>
      </c>
      <c r="B60" s="22">
        <v>200.71</v>
      </c>
      <c r="C60" s="36">
        <v>5</v>
      </c>
      <c r="D60" s="24">
        <f t="shared" si="4"/>
        <v>1003.5500000000001</v>
      </c>
      <c r="E60" s="76"/>
      <c r="F60" s="15">
        <f t="shared" si="5"/>
        <v>0</v>
      </c>
    </row>
    <row r="61" spans="1:6" x14ac:dyDescent="0.45">
      <c r="A61" s="21" t="s">
        <v>53</v>
      </c>
      <c r="B61" s="22">
        <v>200.71</v>
      </c>
      <c r="C61" s="36">
        <v>1</v>
      </c>
      <c r="D61" s="24">
        <f t="shared" si="4"/>
        <v>200.71</v>
      </c>
      <c r="E61" s="76"/>
      <c r="F61" s="15">
        <f t="shared" si="5"/>
        <v>0</v>
      </c>
    </row>
    <row r="62" spans="1:6" x14ac:dyDescent="0.45">
      <c r="A62" s="21" t="s">
        <v>54</v>
      </c>
      <c r="B62" s="22">
        <v>267.60000000000002</v>
      </c>
      <c r="C62" s="36">
        <v>1</v>
      </c>
      <c r="D62" s="24">
        <f t="shared" si="4"/>
        <v>267.60000000000002</v>
      </c>
      <c r="E62" s="76"/>
      <c r="F62" s="15">
        <f t="shared" si="5"/>
        <v>0</v>
      </c>
    </row>
    <row r="63" spans="1:6" x14ac:dyDescent="0.45">
      <c r="A63" s="21" t="s">
        <v>55</v>
      </c>
      <c r="B63" s="22">
        <v>267.61</v>
      </c>
      <c r="C63" s="36">
        <v>1</v>
      </c>
      <c r="D63" s="24">
        <f t="shared" si="4"/>
        <v>267.61</v>
      </c>
      <c r="E63" s="76"/>
      <c r="F63" s="15">
        <f t="shared" si="5"/>
        <v>0</v>
      </c>
    </row>
    <row r="64" spans="1:6" x14ac:dyDescent="0.45">
      <c r="A64" s="21" t="s">
        <v>25</v>
      </c>
      <c r="B64" s="22">
        <v>360.05</v>
      </c>
      <c r="C64" s="36">
        <v>1</v>
      </c>
      <c r="D64" s="24">
        <f t="shared" si="4"/>
        <v>360.05</v>
      </c>
      <c r="E64" s="76"/>
      <c r="F64" s="15">
        <f t="shared" si="5"/>
        <v>0</v>
      </c>
    </row>
    <row r="65" spans="1:9" x14ac:dyDescent="0.45">
      <c r="A65" s="21" t="s">
        <v>26</v>
      </c>
      <c r="B65" s="22">
        <v>360.05</v>
      </c>
      <c r="C65" s="36">
        <v>1</v>
      </c>
      <c r="D65" s="24">
        <f t="shared" si="4"/>
        <v>360.05</v>
      </c>
      <c r="E65" s="76"/>
      <c r="F65" s="51">
        <f t="shared" si="5"/>
        <v>0</v>
      </c>
    </row>
    <row r="66" spans="1:9" x14ac:dyDescent="0.45">
      <c r="F66" s="30">
        <f>SUM(F57:F65)</f>
        <v>0</v>
      </c>
    </row>
    <row r="68" spans="1:9" ht="21" thickBot="1" x14ac:dyDescent="0.5"/>
    <row r="69" spans="1:9" ht="101.25" x14ac:dyDescent="0.45">
      <c r="A69" s="31" t="s">
        <v>58</v>
      </c>
      <c r="B69" s="31" t="s">
        <v>77</v>
      </c>
      <c r="C69" s="31" t="s">
        <v>59</v>
      </c>
      <c r="D69" s="31" t="s">
        <v>78</v>
      </c>
      <c r="E69" s="31" t="s">
        <v>0</v>
      </c>
      <c r="F69" s="31" t="s">
        <v>1</v>
      </c>
      <c r="G69" s="31" t="s">
        <v>75</v>
      </c>
      <c r="H69" s="31" t="s">
        <v>76</v>
      </c>
      <c r="I69" s="31" t="s">
        <v>1</v>
      </c>
    </row>
    <row r="70" spans="1:9" x14ac:dyDescent="0.45">
      <c r="A70" s="21" t="s">
        <v>50</v>
      </c>
      <c r="B70" s="22">
        <v>174.1</v>
      </c>
      <c r="C70" s="20">
        <v>52.23</v>
      </c>
      <c r="D70" s="66">
        <f>B70+C70</f>
        <v>226.32999999999998</v>
      </c>
      <c r="E70" s="36">
        <v>1</v>
      </c>
      <c r="F70" s="52">
        <f>D70*E70</f>
        <v>226.32999999999998</v>
      </c>
      <c r="G70" s="79"/>
      <c r="H70" s="80"/>
      <c r="I70" s="15">
        <f>(G70+H70)*E70</f>
        <v>0</v>
      </c>
    </row>
    <row r="71" spans="1:9" x14ac:dyDescent="0.45">
      <c r="A71" s="21" t="s">
        <v>24</v>
      </c>
      <c r="B71" s="22">
        <v>181.49</v>
      </c>
      <c r="C71" s="20">
        <v>54.45</v>
      </c>
      <c r="D71" s="66">
        <f t="shared" ref="D71:D78" si="6">B71+C71</f>
        <v>235.94</v>
      </c>
      <c r="E71" s="36">
        <v>1</v>
      </c>
      <c r="F71" s="52">
        <f t="shared" ref="F71:F78" si="7">D71*E71</f>
        <v>235.94</v>
      </c>
      <c r="G71" s="79"/>
      <c r="H71" s="80"/>
      <c r="I71" s="15">
        <f t="shared" ref="I71:I78" si="8">(G71+H71)*E71</f>
        <v>0</v>
      </c>
    </row>
    <row r="72" spans="1:9" x14ac:dyDescent="0.45">
      <c r="A72" s="21" t="s">
        <v>51</v>
      </c>
      <c r="B72" s="22">
        <v>229.55</v>
      </c>
      <c r="C72" s="20">
        <v>68.86</v>
      </c>
      <c r="D72" s="66">
        <f t="shared" si="6"/>
        <v>298.41000000000003</v>
      </c>
      <c r="E72" s="36">
        <v>1</v>
      </c>
      <c r="F72" s="52">
        <f t="shared" si="7"/>
        <v>298.41000000000003</v>
      </c>
      <c r="G72" s="79"/>
      <c r="H72" s="80"/>
      <c r="I72" s="15">
        <f t="shared" si="8"/>
        <v>0</v>
      </c>
    </row>
    <row r="73" spans="1:9" x14ac:dyDescent="0.45">
      <c r="A73" s="21" t="s">
        <v>52</v>
      </c>
      <c r="B73" s="22">
        <v>337.85</v>
      </c>
      <c r="C73" s="20">
        <v>101.35</v>
      </c>
      <c r="D73" s="66">
        <f t="shared" si="6"/>
        <v>439.20000000000005</v>
      </c>
      <c r="E73" s="36">
        <v>5</v>
      </c>
      <c r="F73" s="52">
        <f t="shared" si="7"/>
        <v>2196</v>
      </c>
      <c r="G73" s="79"/>
      <c r="H73" s="80"/>
      <c r="I73" s="15">
        <f t="shared" si="8"/>
        <v>0</v>
      </c>
    </row>
    <row r="74" spans="1:9" x14ac:dyDescent="0.45">
      <c r="A74" s="21" t="s">
        <v>53</v>
      </c>
      <c r="B74" s="22">
        <v>458.73</v>
      </c>
      <c r="C74" s="20">
        <v>137.62</v>
      </c>
      <c r="D74" s="66">
        <f t="shared" si="6"/>
        <v>596.35</v>
      </c>
      <c r="E74" s="36">
        <v>1</v>
      </c>
      <c r="F74" s="52">
        <f t="shared" si="7"/>
        <v>596.35</v>
      </c>
      <c r="G74" s="79"/>
      <c r="H74" s="80"/>
      <c r="I74" s="15">
        <f t="shared" si="8"/>
        <v>0</v>
      </c>
    </row>
    <row r="75" spans="1:9" x14ac:dyDescent="0.45">
      <c r="A75" s="21" t="s">
        <v>54</v>
      </c>
      <c r="B75" s="22">
        <v>615.46</v>
      </c>
      <c r="C75" s="20">
        <v>184.64</v>
      </c>
      <c r="D75" s="66">
        <f t="shared" si="6"/>
        <v>800.1</v>
      </c>
      <c r="E75" s="36">
        <v>1</v>
      </c>
      <c r="F75" s="52">
        <f t="shared" si="7"/>
        <v>800.1</v>
      </c>
      <c r="G75" s="79"/>
      <c r="H75" s="80"/>
      <c r="I75" s="15">
        <f t="shared" si="8"/>
        <v>0</v>
      </c>
    </row>
    <row r="76" spans="1:9" x14ac:dyDescent="0.45">
      <c r="A76" s="21" t="s">
        <v>55</v>
      </c>
      <c r="B76" s="22">
        <v>822.46</v>
      </c>
      <c r="C76" s="20">
        <v>246.74</v>
      </c>
      <c r="D76" s="66">
        <f t="shared" si="6"/>
        <v>1069.2</v>
      </c>
      <c r="E76" s="36">
        <v>1</v>
      </c>
      <c r="F76" s="52">
        <f t="shared" si="7"/>
        <v>1069.2</v>
      </c>
      <c r="G76" s="79"/>
      <c r="H76" s="80"/>
      <c r="I76" s="15">
        <f t="shared" si="8"/>
        <v>0</v>
      </c>
    </row>
    <row r="77" spans="1:9" x14ac:dyDescent="0.45">
      <c r="A77" s="21" t="s">
        <v>25</v>
      </c>
      <c r="B77" s="22">
        <v>1058.29</v>
      </c>
      <c r="C77" s="20">
        <v>317.49</v>
      </c>
      <c r="D77" s="66">
        <f t="shared" si="6"/>
        <v>1375.78</v>
      </c>
      <c r="E77" s="36">
        <v>1</v>
      </c>
      <c r="F77" s="52">
        <f t="shared" si="7"/>
        <v>1375.78</v>
      </c>
      <c r="G77" s="79"/>
      <c r="H77" s="80"/>
      <c r="I77" s="15">
        <f t="shared" si="8"/>
        <v>0</v>
      </c>
    </row>
    <row r="78" spans="1:9" x14ac:dyDescent="0.45">
      <c r="A78" s="21" t="s">
        <v>26</v>
      </c>
      <c r="B78" s="22">
        <v>1350.19</v>
      </c>
      <c r="C78" s="20">
        <v>405.06</v>
      </c>
      <c r="D78" s="66">
        <f t="shared" si="6"/>
        <v>1755.25</v>
      </c>
      <c r="E78" s="36">
        <v>1</v>
      </c>
      <c r="F78" s="52">
        <f t="shared" si="7"/>
        <v>1755.25</v>
      </c>
      <c r="G78" s="79"/>
      <c r="H78" s="81"/>
      <c r="I78" s="15">
        <f t="shared" si="8"/>
        <v>0</v>
      </c>
    </row>
    <row r="79" spans="1:9" x14ac:dyDescent="0.45">
      <c r="F79" s="30"/>
      <c r="G79" s="30"/>
      <c r="I79" s="48">
        <f>SUM(I70:I78)</f>
        <v>0</v>
      </c>
    </row>
    <row r="81" spans="1:6" ht="21" thickBot="1" x14ac:dyDescent="0.5"/>
    <row r="82" spans="1:6" x14ac:dyDescent="0.45">
      <c r="A82" s="31" t="s">
        <v>60</v>
      </c>
      <c r="B82" s="31" t="s">
        <v>46</v>
      </c>
      <c r="C82" s="31" t="s">
        <v>0</v>
      </c>
      <c r="D82" s="31" t="s">
        <v>1</v>
      </c>
      <c r="E82" s="31" t="s">
        <v>18</v>
      </c>
      <c r="F82" s="31" t="s">
        <v>1</v>
      </c>
    </row>
    <row r="83" spans="1:6" ht="27" customHeight="1" x14ac:dyDescent="0.45">
      <c r="A83" s="21" t="s">
        <v>61</v>
      </c>
      <c r="B83" s="22">
        <v>95.95</v>
      </c>
      <c r="C83" s="36">
        <v>20</v>
      </c>
      <c r="D83" s="14">
        <f>B83*C83</f>
        <v>1919</v>
      </c>
      <c r="E83" s="76"/>
      <c r="F83" s="15">
        <f t="shared" ref="F83:F89" si="9">E83*C83</f>
        <v>0</v>
      </c>
    </row>
    <row r="84" spans="1:6" ht="27" customHeight="1" x14ac:dyDescent="0.45">
      <c r="A84" s="16" t="s">
        <v>62</v>
      </c>
      <c r="B84" s="22">
        <v>33.020000000000003</v>
      </c>
      <c r="C84" s="36">
        <v>4</v>
      </c>
      <c r="D84" s="14">
        <f t="shared" ref="D84:D89" si="10">B84*C84</f>
        <v>132.08000000000001</v>
      </c>
      <c r="E84" s="76"/>
      <c r="F84" s="15">
        <f t="shared" si="9"/>
        <v>0</v>
      </c>
    </row>
    <row r="85" spans="1:6" ht="27" customHeight="1" x14ac:dyDescent="0.45">
      <c r="A85" s="21" t="s">
        <v>63</v>
      </c>
      <c r="B85" s="22">
        <v>84.89</v>
      </c>
      <c r="C85" s="36">
        <v>24</v>
      </c>
      <c r="D85" s="14">
        <f t="shared" si="10"/>
        <v>2037.3600000000001</v>
      </c>
      <c r="E85" s="76"/>
      <c r="F85" s="15">
        <f t="shared" si="9"/>
        <v>0</v>
      </c>
    </row>
    <row r="86" spans="1:6" ht="27" customHeight="1" x14ac:dyDescent="0.45">
      <c r="A86" s="16" t="s">
        <v>64</v>
      </c>
      <c r="B86" s="22">
        <v>104.74</v>
      </c>
      <c r="C86" s="36">
        <v>170</v>
      </c>
      <c r="D86" s="14">
        <f t="shared" si="10"/>
        <v>17805.8</v>
      </c>
      <c r="E86" s="76"/>
      <c r="F86" s="15">
        <f t="shared" si="9"/>
        <v>0</v>
      </c>
    </row>
    <row r="87" spans="1:6" ht="27" customHeight="1" x14ac:dyDescent="0.45">
      <c r="A87" s="16" t="s">
        <v>72</v>
      </c>
      <c r="B87" s="22">
        <v>52.01</v>
      </c>
      <c r="C87" s="36">
        <v>12</v>
      </c>
      <c r="D87" s="14">
        <f t="shared" si="10"/>
        <v>624.12</v>
      </c>
      <c r="E87" s="76"/>
      <c r="F87" s="15">
        <f t="shared" si="9"/>
        <v>0</v>
      </c>
    </row>
    <row r="88" spans="1:6" ht="60.75" x14ac:dyDescent="0.45">
      <c r="A88" s="40" t="s">
        <v>65</v>
      </c>
      <c r="B88" s="17">
        <v>16.809999999999999</v>
      </c>
      <c r="C88" s="41">
        <v>700</v>
      </c>
      <c r="D88" s="14">
        <f t="shared" si="10"/>
        <v>11767</v>
      </c>
      <c r="E88" s="76"/>
      <c r="F88" s="15">
        <f t="shared" si="9"/>
        <v>0</v>
      </c>
    </row>
    <row r="89" spans="1:6" ht="40.5" x14ac:dyDescent="0.45">
      <c r="A89" s="13" t="s">
        <v>73</v>
      </c>
      <c r="B89" s="17">
        <v>60.06</v>
      </c>
      <c r="C89" s="41">
        <v>10</v>
      </c>
      <c r="D89" s="14">
        <f t="shared" si="10"/>
        <v>600.6</v>
      </c>
      <c r="E89" s="76"/>
      <c r="F89" s="51">
        <f t="shared" si="9"/>
        <v>0</v>
      </c>
    </row>
    <row r="90" spans="1:6" x14ac:dyDescent="0.45">
      <c r="F90" s="30">
        <f>SUM(F83:F89)</f>
        <v>0</v>
      </c>
    </row>
    <row r="91" spans="1:6" ht="21" thickBot="1" x14ac:dyDescent="0.5"/>
    <row r="92" spans="1:6" x14ac:dyDescent="0.45">
      <c r="A92" s="31" t="s">
        <v>66</v>
      </c>
      <c r="B92" s="31" t="s">
        <v>46</v>
      </c>
      <c r="C92" s="31" t="s">
        <v>0</v>
      </c>
      <c r="D92" s="50" t="s">
        <v>1</v>
      </c>
    </row>
    <row r="93" spans="1:6" ht="24.75" customHeight="1" x14ac:dyDescent="0.45">
      <c r="A93" s="21" t="s">
        <v>27</v>
      </c>
      <c r="B93" s="20">
        <v>10000</v>
      </c>
      <c r="C93" s="49">
        <v>1</v>
      </c>
      <c r="D93" s="20">
        <f>+B93*C93</f>
        <v>10000</v>
      </c>
    </row>
    <row r="94" spans="1:6" ht="24.75" customHeight="1" x14ac:dyDescent="0.45">
      <c r="A94" s="21" t="s">
        <v>67</v>
      </c>
      <c r="B94" s="20">
        <v>10000</v>
      </c>
      <c r="C94" s="49">
        <v>1</v>
      </c>
      <c r="D94" s="20">
        <f>+B94*C94</f>
        <v>10000</v>
      </c>
    </row>
    <row r="95" spans="1:6" ht="23.25" customHeight="1" x14ac:dyDescent="0.45">
      <c r="D95" s="26">
        <f>SUM(D93:D94)</f>
        <v>20000</v>
      </c>
    </row>
    <row r="99" spans="1:5" ht="32.25" customHeight="1" x14ac:dyDescent="0.45">
      <c r="A99" s="67" t="s">
        <v>19</v>
      </c>
      <c r="B99" s="67"/>
      <c r="C99" s="42"/>
      <c r="D99" s="43"/>
      <c r="E99" s="44">
        <f>F12+F19+F32+F66+I79+F90+D95</f>
        <v>20000</v>
      </c>
    </row>
    <row r="100" spans="1:5" ht="32.25" customHeight="1" x14ac:dyDescent="0.45">
      <c r="A100" s="71" t="s">
        <v>74</v>
      </c>
      <c r="B100" s="71"/>
      <c r="C100" s="45">
        <v>3</v>
      </c>
      <c r="E100" s="46">
        <f>E99*4</f>
        <v>80000</v>
      </c>
    </row>
    <row r="102" spans="1:5" ht="51" customHeight="1" x14ac:dyDescent="0.45">
      <c r="A102" s="82" t="s">
        <v>20</v>
      </c>
      <c r="B102" s="82"/>
      <c r="C102" s="82"/>
      <c r="D102" s="82"/>
      <c r="E102" s="82"/>
    </row>
    <row r="103" spans="1:5" x14ac:dyDescent="0.45">
      <c r="A103" s="83"/>
      <c r="B103" s="83"/>
      <c r="C103" s="83"/>
      <c r="D103" s="83"/>
      <c r="E103" s="83"/>
    </row>
    <row r="104" spans="1:5" x14ac:dyDescent="0.45">
      <c r="A104" s="84" t="s">
        <v>21</v>
      </c>
      <c r="B104" s="84"/>
      <c r="C104" s="83"/>
      <c r="D104" s="83"/>
      <c r="E104" s="83"/>
    </row>
    <row r="105" spans="1:5" x14ac:dyDescent="0.45">
      <c r="A105" s="84"/>
      <c r="B105" s="84"/>
      <c r="C105" s="83"/>
      <c r="D105" s="83"/>
      <c r="E105" s="83"/>
    </row>
  </sheetData>
  <sheetProtection sheet="1" objects="1" scenarios="1" selectLockedCells="1"/>
  <mergeCells count="13">
    <mergeCell ref="F4:F5"/>
    <mergeCell ref="A1:F1"/>
    <mergeCell ref="A2:E2"/>
    <mergeCell ref="A100:B100"/>
    <mergeCell ref="A102:E102"/>
    <mergeCell ref="E4:E5"/>
    <mergeCell ref="D4:D5"/>
    <mergeCell ref="A104:B105"/>
    <mergeCell ref="A99:B99"/>
    <mergeCell ref="A4:A5"/>
    <mergeCell ref="B4:B5"/>
    <mergeCell ref="C4:C5"/>
    <mergeCell ref="A35:D53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Footer>&amp;R&amp;P</oddFooter>
  </headerFooter>
  <rowBreaks count="4" manualBreakCount="4">
    <brk id="13" max="8" man="1"/>
    <brk id="33" max="8" man="1"/>
    <brk id="66" max="8" man="1"/>
    <brk id="9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2D4E4-DECD-420E-9F8B-0AC7124FCD35}">
  <dimension ref="B11:Y33"/>
  <sheetViews>
    <sheetView workbookViewId="0">
      <selection activeCell="S19" sqref="S19"/>
    </sheetView>
  </sheetViews>
  <sheetFormatPr baseColWidth="10" defaultRowHeight="15" x14ac:dyDescent="0.25"/>
  <sheetData>
    <row r="11" spans="2:25" ht="20.25" x14ac:dyDescent="0.4">
      <c r="B11" s="3" t="s">
        <v>2</v>
      </c>
      <c r="C11" s="4"/>
      <c r="D11" s="4"/>
      <c r="E11" s="4"/>
    </row>
    <row r="12" spans="2:25" ht="20.25" x14ac:dyDescent="0.4">
      <c r="B12" s="5" t="s">
        <v>3</v>
      </c>
      <c r="C12" s="4"/>
      <c r="D12" s="4"/>
      <c r="E12" s="4"/>
    </row>
    <row r="13" spans="2:25" ht="20.25" x14ac:dyDescent="0.45">
      <c r="B13" s="5" t="s">
        <v>22</v>
      </c>
      <c r="C13" s="4"/>
      <c r="D13" s="4"/>
      <c r="E13" s="4"/>
      <c r="S13" s="6" t="s">
        <v>28</v>
      </c>
      <c r="T13" s="7"/>
      <c r="U13" s="7"/>
      <c r="V13" s="7"/>
      <c r="W13" s="7"/>
      <c r="X13" s="7"/>
      <c r="Y13" s="1"/>
    </row>
    <row r="14" spans="2:25" ht="20.25" x14ac:dyDescent="0.45">
      <c r="B14" s="5" t="s">
        <v>6</v>
      </c>
      <c r="C14" s="4"/>
      <c r="D14" s="4"/>
      <c r="E14" s="4"/>
      <c r="S14" s="8" t="s">
        <v>29</v>
      </c>
      <c r="T14" s="7"/>
      <c r="U14" s="7"/>
      <c r="V14" s="7"/>
      <c r="W14" s="7"/>
      <c r="X14" s="7"/>
      <c r="Y14" s="1"/>
    </row>
    <row r="15" spans="2:25" ht="20.25" x14ac:dyDescent="0.45">
      <c r="B15" s="5" t="s">
        <v>8</v>
      </c>
      <c r="C15" s="4"/>
      <c r="D15" s="4"/>
      <c r="E15" s="4"/>
      <c r="S15" s="8" t="s">
        <v>30</v>
      </c>
      <c r="T15" s="7"/>
      <c r="U15" s="7"/>
      <c r="V15" s="7"/>
      <c r="W15" s="7"/>
      <c r="X15" s="7"/>
      <c r="Y15" s="1"/>
    </row>
    <row r="16" spans="2:25" ht="20.25" x14ac:dyDescent="0.45">
      <c r="B16" s="5" t="s">
        <v>10</v>
      </c>
      <c r="C16" s="4"/>
      <c r="D16" s="4"/>
      <c r="E16" s="4"/>
      <c r="L16" s="3" t="s">
        <v>2</v>
      </c>
      <c r="M16" s="4"/>
      <c r="N16" s="4"/>
      <c r="O16" s="4"/>
      <c r="S16" s="8" t="s">
        <v>31</v>
      </c>
      <c r="T16" s="7"/>
      <c r="U16" s="7"/>
      <c r="V16" s="7"/>
      <c r="W16" s="7"/>
      <c r="X16" s="7"/>
      <c r="Y16" s="1"/>
    </row>
    <row r="17" spans="2:25" ht="20.25" x14ac:dyDescent="0.45">
      <c r="B17" s="5" t="s">
        <v>12</v>
      </c>
      <c r="C17" s="4"/>
      <c r="D17" s="4"/>
      <c r="E17" s="4"/>
      <c r="L17" s="5" t="s">
        <v>3</v>
      </c>
      <c r="M17" s="4"/>
      <c r="N17" s="4"/>
      <c r="O17" s="4"/>
      <c r="S17" s="8" t="s">
        <v>32</v>
      </c>
      <c r="T17" s="7"/>
      <c r="U17" s="7"/>
      <c r="V17" s="7"/>
      <c r="W17" s="7"/>
      <c r="X17" s="7"/>
      <c r="Y17" s="1"/>
    </row>
    <row r="18" spans="2:25" ht="20.25" x14ac:dyDescent="0.45">
      <c r="B18" s="5" t="s">
        <v>13</v>
      </c>
      <c r="C18" s="4"/>
      <c r="D18" s="4"/>
      <c r="E18" s="4"/>
      <c r="L18" s="5" t="s">
        <v>22</v>
      </c>
      <c r="M18" s="4"/>
      <c r="N18" s="4"/>
      <c r="O18" s="4"/>
      <c r="S18" s="8" t="s">
        <v>33</v>
      </c>
      <c r="T18" s="7"/>
      <c r="U18" s="7"/>
      <c r="V18" s="7"/>
      <c r="W18" s="7"/>
      <c r="X18" s="7"/>
      <c r="Y18" s="1"/>
    </row>
    <row r="19" spans="2:25" ht="20.25" x14ac:dyDescent="0.45">
      <c r="B19" s="5" t="s">
        <v>14</v>
      </c>
      <c r="C19" s="4"/>
      <c r="D19" s="4"/>
      <c r="E19" s="4"/>
      <c r="L19" s="5" t="s">
        <v>6</v>
      </c>
      <c r="M19" s="4"/>
      <c r="N19" s="4"/>
      <c r="O19" s="4"/>
      <c r="S19" s="8" t="s">
        <v>34</v>
      </c>
      <c r="T19" s="7"/>
      <c r="U19" s="7"/>
      <c r="V19" s="7"/>
      <c r="W19" s="7"/>
      <c r="X19" s="7"/>
      <c r="Y19" s="1"/>
    </row>
    <row r="20" spans="2:25" ht="20.25" x14ac:dyDescent="0.45">
      <c r="B20" s="5" t="s">
        <v>15</v>
      </c>
      <c r="C20" s="4"/>
      <c r="D20" s="4"/>
      <c r="E20" s="4"/>
      <c r="L20" s="5" t="s">
        <v>8</v>
      </c>
      <c r="M20" s="4"/>
      <c r="N20" s="4"/>
      <c r="O20" s="4"/>
      <c r="S20" s="8" t="s">
        <v>35</v>
      </c>
      <c r="T20" s="7"/>
      <c r="U20" s="7"/>
      <c r="V20" s="7"/>
      <c r="W20" s="7"/>
      <c r="X20" s="7"/>
      <c r="Y20" s="1"/>
    </row>
    <row r="21" spans="2:25" ht="20.25" x14ac:dyDescent="0.45">
      <c r="B21" s="5" t="s">
        <v>16</v>
      </c>
      <c r="C21" s="4"/>
      <c r="D21" s="4"/>
      <c r="E21" s="4"/>
      <c r="L21" s="5" t="s">
        <v>10</v>
      </c>
      <c r="M21" s="4"/>
      <c r="N21" s="4"/>
      <c r="O21" s="4"/>
      <c r="S21" s="8"/>
      <c r="T21" s="7"/>
      <c r="U21" s="7"/>
      <c r="V21" s="7"/>
      <c r="W21" s="7"/>
      <c r="X21" s="7"/>
      <c r="Y21" s="1"/>
    </row>
    <row r="22" spans="2:25" ht="20.25" x14ac:dyDescent="0.45">
      <c r="B22" s="3"/>
      <c r="C22" s="4"/>
      <c r="D22" s="4"/>
      <c r="E22" s="4"/>
      <c r="L22" s="5" t="s">
        <v>12</v>
      </c>
      <c r="M22" s="4"/>
      <c r="N22" s="4"/>
      <c r="O22" s="4"/>
      <c r="S22" s="6" t="s">
        <v>36</v>
      </c>
      <c r="T22" s="7"/>
      <c r="U22" s="7"/>
      <c r="V22" s="7"/>
      <c r="W22" s="7"/>
      <c r="X22" s="7"/>
      <c r="Y22" s="1"/>
    </row>
    <row r="23" spans="2:25" ht="20.25" x14ac:dyDescent="0.45">
      <c r="B23" s="3" t="s">
        <v>23</v>
      </c>
      <c r="C23" s="4"/>
      <c r="D23" s="4"/>
      <c r="E23" s="4"/>
      <c r="L23" s="5" t="s">
        <v>13</v>
      </c>
      <c r="M23" s="4"/>
      <c r="N23" s="4"/>
      <c r="O23" s="4"/>
      <c r="S23" s="8" t="s">
        <v>37</v>
      </c>
      <c r="T23" s="7"/>
      <c r="U23" s="7"/>
      <c r="V23" s="7"/>
      <c r="W23" s="7"/>
      <c r="X23" s="7"/>
      <c r="Y23" s="1"/>
    </row>
    <row r="24" spans="2:25" ht="20.25" x14ac:dyDescent="0.45">
      <c r="B24" s="5" t="s">
        <v>4</v>
      </c>
      <c r="C24" s="4"/>
      <c r="D24" s="4"/>
      <c r="E24" s="4"/>
      <c r="L24" s="5" t="s">
        <v>14</v>
      </c>
      <c r="M24" s="4"/>
      <c r="N24" s="4"/>
      <c r="O24" s="4"/>
      <c r="S24" s="8" t="s">
        <v>38</v>
      </c>
      <c r="T24" s="7"/>
      <c r="U24" s="7"/>
      <c r="V24" s="7"/>
      <c r="W24" s="7"/>
      <c r="X24" s="7"/>
      <c r="Y24" s="1"/>
    </row>
    <row r="25" spans="2:25" ht="20.25" x14ac:dyDescent="0.4">
      <c r="B25" s="5" t="s">
        <v>7</v>
      </c>
      <c r="C25" s="4"/>
      <c r="D25" s="4"/>
      <c r="E25" s="4"/>
      <c r="L25" s="5" t="s">
        <v>15</v>
      </c>
      <c r="M25" s="4"/>
      <c r="N25" s="4"/>
      <c r="O25" s="4"/>
    </row>
    <row r="26" spans="2:25" ht="20.25" x14ac:dyDescent="0.4">
      <c r="B26" s="5" t="s">
        <v>5</v>
      </c>
      <c r="C26" s="4"/>
      <c r="D26" s="4"/>
      <c r="E26" s="4"/>
      <c r="L26" s="5" t="s">
        <v>16</v>
      </c>
      <c r="M26" s="4"/>
      <c r="N26" s="4"/>
      <c r="O26" s="4"/>
    </row>
    <row r="27" spans="2:25" ht="20.25" x14ac:dyDescent="0.4">
      <c r="B27" s="5" t="s">
        <v>9</v>
      </c>
      <c r="C27" s="4"/>
      <c r="D27" s="4"/>
      <c r="E27" s="4"/>
      <c r="L27" s="3"/>
      <c r="M27" s="4"/>
      <c r="N27" s="4"/>
      <c r="O27" s="4"/>
    </row>
    <row r="28" spans="2:25" ht="20.25" x14ac:dyDescent="0.4">
      <c r="B28" s="5" t="s">
        <v>11</v>
      </c>
      <c r="C28" s="4"/>
      <c r="D28" s="4"/>
      <c r="E28" s="4"/>
      <c r="L28" s="3" t="s">
        <v>23</v>
      </c>
      <c r="M28" s="4"/>
      <c r="N28" s="4"/>
      <c r="O28" s="4"/>
    </row>
    <row r="29" spans="2:25" ht="20.25" x14ac:dyDescent="0.4">
      <c r="L29" s="5" t="s">
        <v>4</v>
      </c>
      <c r="M29" s="4"/>
      <c r="N29" s="4"/>
      <c r="O29" s="4"/>
    </row>
    <row r="30" spans="2:25" ht="20.25" x14ac:dyDescent="0.4">
      <c r="L30" s="5" t="s">
        <v>7</v>
      </c>
      <c r="M30" s="4"/>
      <c r="N30" s="4"/>
      <c r="O30" s="4"/>
    </row>
    <row r="31" spans="2:25" ht="20.25" x14ac:dyDescent="0.4">
      <c r="L31" s="5" t="s">
        <v>5</v>
      </c>
      <c r="M31" s="4"/>
      <c r="N31" s="4"/>
      <c r="O31" s="4"/>
    </row>
    <row r="32" spans="2:25" ht="20.25" x14ac:dyDescent="0.4">
      <c r="L32" s="5" t="s">
        <v>9</v>
      </c>
      <c r="M32" s="4"/>
      <c r="N32" s="4"/>
      <c r="O32" s="4"/>
    </row>
    <row r="33" spans="12:15" ht="20.25" x14ac:dyDescent="0.4">
      <c r="L33" s="5" t="s">
        <v>11</v>
      </c>
      <c r="M33" s="4"/>
      <c r="N33" s="4"/>
      <c r="O3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cp:lastPrinted>2024-06-14T12:57:37Z</cp:lastPrinted>
  <dcterms:created xsi:type="dcterms:W3CDTF">2023-03-01T10:10:37Z</dcterms:created>
  <dcterms:modified xsi:type="dcterms:W3CDTF">2024-06-14T13:28:06Z</dcterms:modified>
</cp:coreProperties>
</file>