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uña\Asistencia Ambulatoria\SANTIAGO DE COMPOSTELA\2023\2024\"/>
    </mc:Choice>
  </mc:AlternateContent>
  <xr:revisionPtr revIDLastSave="0" documentId="13_ncr:1_{C2B2E882-99B2-44A6-B4D6-3C56F57DAAD5}" xr6:coauthVersionLast="47" xr6:coauthVersionMax="47" xr10:uidLastSave="{00000000-0000-0000-0000-000000000000}"/>
  <bookViews>
    <workbookView xWindow="-120" yWindow="-120" windowWidth="29040" windowHeight="15840" xr2:uid="{027508A5-242A-4819-BC10-1D60BEC8FB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2" i="1" l="1"/>
  <c r="E101" i="1"/>
  <c r="E100" i="1"/>
  <c r="E99" i="1"/>
  <c r="E98" i="1"/>
  <c r="E97" i="1"/>
  <c r="D39" i="1"/>
  <c r="D38" i="1"/>
  <c r="D37" i="1"/>
  <c r="D36" i="1"/>
  <c r="D35" i="1"/>
  <c r="D34" i="1"/>
  <c r="D33" i="1"/>
  <c r="D32" i="1"/>
  <c r="D31" i="1"/>
  <c r="J7" i="1" l="1"/>
  <c r="I98" i="1"/>
  <c r="I99" i="1"/>
  <c r="I100" i="1"/>
  <c r="I101" i="1"/>
  <c r="I102" i="1"/>
  <c r="F64" i="1"/>
  <c r="F65" i="1"/>
  <c r="F66" i="1"/>
  <c r="F67" i="1"/>
  <c r="F68" i="1"/>
  <c r="F69" i="1"/>
  <c r="F70" i="1"/>
  <c r="F71" i="1"/>
  <c r="F72" i="1"/>
  <c r="F73" i="1"/>
  <c r="F74" i="1"/>
  <c r="F48" i="1"/>
  <c r="F49" i="1"/>
  <c r="F50" i="1"/>
  <c r="F51" i="1"/>
  <c r="F52" i="1"/>
  <c r="F53" i="1"/>
  <c r="F54" i="1"/>
  <c r="F55" i="1"/>
  <c r="H32" i="1"/>
  <c r="H33" i="1"/>
  <c r="H34" i="1"/>
  <c r="H35" i="1"/>
  <c r="H36" i="1"/>
  <c r="H37" i="1"/>
  <c r="H38" i="1"/>
  <c r="H39" i="1"/>
  <c r="J8" i="1"/>
  <c r="J9" i="1"/>
  <c r="J10" i="1"/>
  <c r="J15" i="1"/>
  <c r="J16" i="1"/>
  <c r="J17" i="1"/>
  <c r="J18" i="1"/>
  <c r="J19" i="1"/>
  <c r="J20" i="1"/>
  <c r="F25" i="1"/>
  <c r="H31" i="1"/>
  <c r="H103" i="1"/>
  <c r="E75" i="1"/>
  <c r="F63" i="1"/>
  <c r="E56" i="1"/>
  <c r="F47" i="1"/>
  <c r="G40" i="1"/>
  <c r="F24" i="1"/>
  <c r="E26" i="1"/>
  <c r="J14" i="1"/>
  <c r="I11" i="1"/>
  <c r="I97" i="1"/>
  <c r="I21" i="1" l="1"/>
  <c r="F110" i="1" s="1"/>
  <c r="F111" i="1" s="1"/>
</calcChain>
</file>

<file path=xl/sharedStrings.xml><?xml version="1.0" encoding="utf-8"?>
<sst xmlns="http://schemas.openxmlformats.org/spreadsheetml/2006/main" count="97" uniqueCount="74">
  <si>
    <t>Urgencias y visitas</t>
  </si>
  <si>
    <t>Precio Ud.</t>
  </si>
  <si>
    <t xml:space="preserve"> Ud.</t>
  </si>
  <si>
    <t>PRIMERA VISITA (incluye medicación entregada al paciente. Consulta especialista y consulta enfermería)</t>
  </si>
  <si>
    <t>Pruebas diagnosticas</t>
  </si>
  <si>
    <t>RADIOGRAFIAS</t>
  </si>
  <si>
    <t>ECOGRAFIA</t>
  </si>
  <si>
    <t>TAC</t>
  </si>
  <si>
    <t>RESONANCIA</t>
  </si>
  <si>
    <t>ELECTROMIOGRAMA</t>
  </si>
  <si>
    <t>ELCTROCARDIOGRAMA</t>
  </si>
  <si>
    <t>BIOPSIA</t>
  </si>
  <si>
    <t>Estancias</t>
  </si>
  <si>
    <t>Ud.</t>
  </si>
  <si>
    <t>ESTANCIA  PLANTA (incluye material de cura y medicación, gastos médicos, pruebas diagnósticas excepto TAC y RMN)</t>
  </si>
  <si>
    <t>UCI (Incluye material de cura y medicación, gastos médicos, pruebas diagnósticas, excepto TAC y RMN)</t>
  </si>
  <si>
    <t>Honorarios médicos</t>
  </si>
  <si>
    <t>GRUPO</t>
  </si>
  <si>
    <t>HONORARIOS MÉDICOS</t>
  </si>
  <si>
    <t>AYUNDATIA 30%</t>
  </si>
  <si>
    <t>TOTAL HHMM + AYUDANTIA</t>
  </si>
  <si>
    <t>UD.</t>
  </si>
  <si>
    <t>TOTAL</t>
  </si>
  <si>
    <t>AYUDANTÍA QUIRÚRGICA</t>
  </si>
  <si>
    <t>30% honorarios médicos Se facturará cuando haya un médico ayudante quirúrgico en la intervención</t>
  </si>
  <si>
    <t>Nomenclátor de intervenciones quirúrgicas basado en la clasificación de la Organización médica colegial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</si>
  <si>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</si>
  <si>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Honorarios Anestesia</t>
  </si>
  <si>
    <t>HONORARIOS ANESTESIA</t>
  </si>
  <si>
    <t>Quirófanos</t>
  </si>
  <si>
    <t>DERECHOS DE QUIROFANO*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</si>
  <si>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</si>
  <si>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</si>
  <si>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</si>
  <si>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</si>
  <si>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</si>
  <si>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</si>
  <si>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</si>
  <si>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</si>
  <si>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</si>
  <si>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</si>
  <si>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</si>
  <si>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</si>
  <si>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</si>
  <si>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</si>
  <si>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</si>
  <si>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</si>
  <si>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</si>
  <si>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</si>
  <si>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</si>
  <si>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</si>
  <si>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</si>
  <si>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FORFAITS QUIRÚRGICOS PROGRAMADOS</t>
  </si>
  <si>
    <t>FORFAITS QUIRÚRGICOS</t>
  </si>
  <si>
    <t>HOSPITALIZACION *</t>
  </si>
  <si>
    <t>HONORARIOS MÉDICOS **</t>
  </si>
  <si>
    <t>HONORARIOS
ANESTESISTA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</si>
  <si>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</si>
  <si>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</si>
  <si>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</si>
  <si>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</si>
  <si>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</si>
  <si>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</si>
  <si>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 xml:space="preserve">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</si>
  <si>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PRECIO OFERTADO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</si>
  <si>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</si>
  <si>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</si>
  <si>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</si>
  <si>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</si>
  <si>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r>
      <t>URGENCIAS</t>
    </r>
    <r>
      <rPr>
        <sz val="10"/>
        <color rgb="FF000000"/>
        <rFont val="HelveticaNowText Regular"/>
        <family val="2"/>
      </rPr>
      <t xml:space="preserve"> (incluye honorarios médicos, radiología y analítica convencional, curas de urgencias, yesos, medicación administrada, otras situaciones de urgencias)</t>
    </r>
  </si>
  <si>
    <r>
      <t>SUCESIVAS</t>
    </r>
    <r>
      <rPr>
        <sz val="9"/>
        <color rgb="FF000000"/>
        <rFont val="HelveticaNowText Regular"/>
        <family val="2"/>
      </rPr>
      <t xml:space="preserve"> (incluye medicación entregada al paciente. Consulta especialista y consulta enfermería)</t>
    </r>
  </si>
  <si>
    <r>
      <t xml:space="preserve">CURAS </t>
    </r>
    <r>
      <rPr>
        <sz val="9"/>
        <color rgb="FF000000"/>
        <rFont val="HelveticaNowText Regular"/>
        <family val="2"/>
      </rPr>
      <t>(incluye sala y material de curas)</t>
    </r>
  </si>
  <si>
    <t>TOTAL DOS ANUALIDADES</t>
  </si>
  <si>
    <t>ANEXO I - PROPOSICIÓN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</si>
</sst>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10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2"/>
      <name val="HelveticaNowText Regular"/>
      <family val="2"/>
    </font>
    <font>
      <sz val="10"/>
      <name val="HelveticaNowText Regular"/>
      <family val="2"/>
    </font>
    <font>
      <b/>
      <sz val="11"/>
      <color rgb="FF3F3F3F"/>
      <name val="HelveticaNowText Regular"/>
      <family val="2"/>
    </font>
    <font>
      <b/>
      <sz val="1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</cellStyleXfs>
  <cellXfs count="112">
    <xf numFmtId="0" fontId="0" fillId="0" borderId="0" xfId="0"/>
    <xf numFmtId="44" fontId="5" fillId="0" borderId="13" xfId="1" applyFont="1" applyBorder="1" applyAlignment="1" applyProtection="1">
      <alignment horizontal="right" vertical="center"/>
      <protection locked="0"/>
    </xf>
    <xf numFmtId="44" fontId="6" fillId="0" borderId="13" xfId="1" applyFont="1" applyBorder="1" applyAlignment="1">
      <alignment horizontal="right" vertical="center"/>
    </xf>
    <xf numFmtId="0" fontId="5" fillId="5" borderId="0" xfId="0" applyFont="1" applyFill="1" applyAlignment="1">
      <alignment horizontal="right" vertical="center" wrapText="1"/>
    </xf>
    <xf numFmtId="44" fontId="5" fillId="0" borderId="14" xfId="1" applyFont="1" applyBorder="1" applyAlignment="1" applyProtection="1">
      <alignment horizontal="right" vertical="center"/>
      <protection locked="0"/>
    </xf>
    <xf numFmtId="44" fontId="6" fillId="0" borderId="4" xfId="1" applyFont="1" applyBorder="1" applyAlignment="1">
      <alignment horizontal="right" vertical="center"/>
    </xf>
    <xf numFmtId="44" fontId="5" fillId="0" borderId="4" xfId="1" applyFont="1" applyBorder="1" applyAlignment="1" applyProtection="1">
      <alignment horizontal="right" vertical="center"/>
      <protection locked="0"/>
    </xf>
    <xf numFmtId="164" fontId="4" fillId="0" borderId="13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164" fontId="8" fillId="0" borderId="13" xfId="0" applyNumberFormat="1" applyFont="1" applyBorder="1"/>
    <xf numFmtId="0" fontId="10" fillId="0" borderId="0" xfId="0" applyFont="1"/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8" fontId="12" fillId="0" borderId="3" xfId="0" applyNumberFormat="1" applyFont="1" applyBorder="1" applyAlignment="1">
      <alignment horizontal="right" vertical="center"/>
    </xf>
    <xf numFmtId="8" fontId="12" fillId="0" borderId="2" xfId="0" applyNumberFormat="1" applyFont="1" applyBorder="1" applyAlignment="1">
      <alignment horizontal="right" vertical="center"/>
    </xf>
    <xf numFmtId="8" fontId="12" fillId="0" borderId="4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8" fontId="15" fillId="0" borderId="0" xfId="0" applyNumberFormat="1" applyFont="1" applyAlignment="1">
      <alignment vertical="center"/>
    </xf>
    <xf numFmtId="44" fontId="10" fillId="0" borderId="0" xfId="0" applyNumberFormat="1" applyFont="1"/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8" fontId="12" fillId="0" borderId="9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8" fontId="12" fillId="0" borderId="10" xfId="0" applyNumberFormat="1" applyFont="1" applyBorder="1" applyAlignment="1">
      <alignment horizontal="right" vertical="center"/>
    </xf>
    <xf numFmtId="8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 wrapText="1"/>
    </xf>
    <xf numFmtId="8" fontId="12" fillId="4" borderId="3" xfId="0" applyNumberFormat="1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8" fontId="12" fillId="4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8" fontId="12" fillId="0" borderId="4" xfId="0" applyNumberFormat="1" applyFont="1" applyBorder="1" applyAlignment="1">
      <alignment horizontal="center" vertical="center" wrapText="1"/>
    </xf>
    <xf numFmtId="8" fontId="12" fillId="0" borderId="0" xfId="0" applyNumberFormat="1" applyFont="1" applyAlignment="1">
      <alignment horizontal="center" vertical="center" wrapText="1"/>
    </xf>
    <xf numFmtId="0" fontId="16" fillId="0" borderId="0" xfId="0" applyFont="1"/>
    <xf numFmtId="164" fontId="17" fillId="0" borderId="0" xfId="0" applyNumberFormat="1" applyFont="1" applyAlignment="1">
      <alignment horizontal="right"/>
    </xf>
    <xf numFmtId="0" fontId="17" fillId="0" borderId="0" xfId="0" applyFont="1"/>
    <xf numFmtId="164" fontId="12" fillId="0" borderId="0" xfId="0" applyNumberFormat="1" applyFont="1" applyAlignment="1">
      <alignment horizontal="right" vertical="center"/>
    </xf>
    <xf numFmtId="164" fontId="10" fillId="0" borderId="0" xfId="0" applyNumberFormat="1" applyFont="1"/>
    <xf numFmtId="0" fontId="18" fillId="2" borderId="1" xfId="2" applyFont="1" applyAlignment="1">
      <alignment horizontal="center" vertical="center"/>
    </xf>
    <xf numFmtId="164" fontId="18" fillId="2" borderId="12" xfId="2" applyNumberFormat="1" applyFont="1" applyBorder="1" applyAlignment="1">
      <alignment horizontal="center" vertical="center" wrapText="1"/>
    </xf>
    <xf numFmtId="0" fontId="18" fillId="2" borderId="1" xfId="2" applyFont="1" applyAlignment="1">
      <alignment horizontal="center" vertical="center" wrapText="1"/>
    </xf>
    <xf numFmtId="164" fontId="18" fillId="2" borderId="1" xfId="2" applyNumberFormat="1" applyFont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164" fontId="10" fillId="0" borderId="13" xfId="0" applyNumberFormat="1" applyFont="1" applyBorder="1"/>
    <xf numFmtId="164" fontId="10" fillId="0" borderId="14" xfId="0" applyNumberFormat="1" applyFont="1" applyBorder="1"/>
    <xf numFmtId="0" fontId="12" fillId="0" borderId="15" xfId="0" applyFont="1" applyBorder="1" applyAlignment="1">
      <alignment horizontal="center" vertical="center"/>
    </xf>
    <xf numFmtId="164" fontId="10" fillId="0" borderId="13" xfId="1" applyNumberFormat="1" applyFont="1" applyBorder="1"/>
    <xf numFmtId="0" fontId="19" fillId="0" borderId="14" xfId="0" applyFont="1" applyBorder="1" applyAlignment="1">
      <alignment horizontal="center" vertical="center" wrapText="1"/>
    </xf>
    <xf numFmtId="9" fontId="17" fillId="0" borderId="13" xfId="3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 wrapText="1"/>
    </xf>
    <xf numFmtId="16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vertical="center"/>
    </xf>
    <xf numFmtId="0" fontId="18" fillId="2" borderId="13" xfId="2" applyFont="1" applyBorder="1" applyAlignment="1">
      <alignment horizontal="center" vertical="center"/>
    </xf>
    <xf numFmtId="164" fontId="18" fillId="2" borderId="13" xfId="2" applyNumberFormat="1" applyFont="1" applyBorder="1" applyAlignment="1">
      <alignment horizontal="center" vertical="center" wrapText="1"/>
    </xf>
    <xf numFmtId="164" fontId="6" fillId="0" borderId="13" xfId="3" applyNumberFormat="1" applyFont="1" applyFill="1" applyBorder="1" applyAlignment="1">
      <alignment horizontal="right" vertical="center"/>
    </xf>
    <xf numFmtId="164" fontId="12" fillId="0" borderId="13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2" fillId="0" borderId="16" xfId="0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164" fontId="16" fillId="0" borderId="0" xfId="0" applyNumberFormat="1" applyFont="1"/>
    <xf numFmtId="0" fontId="18" fillId="2" borderId="12" xfId="2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164" fontId="6" fillId="0" borderId="13" xfId="3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164" fontId="10" fillId="0" borderId="13" xfId="0" applyNumberFormat="1" applyFont="1" applyBorder="1" applyAlignment="1">
      <alignment vertical="center"/>
    </xf>
    <xf numFmtId="164" fontId="10" fillId="0" borderId="13" xfId="0" applyNumberFormat="1" applyFont="1" applyBorder="1" applyAlignment="1">
      <alignment horizontal="center" vertical="center"/>
    </xf>
    <xf numFmtId="164" fontId="10" fillId="0" borderId="13" xfId="0" applyNumberFormat="1" applyFont="1" applyBorder="1" applyAlignment="1">
      <alignment horizontal="right" vertical="center"/>
    </xf>
    <xf numFmtId="164" fontId="10" fillId="0" borderId="0" xfId="0" applyNumberFormat="1" applyFont="1" applyAlignment="1">
      <alignment horizontal="right"/>
    </xf>
    <xf numFmtId="0" fontId="17" fillId="0" borderId="13" xfId="0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/>
    <xf numFmtId="0" fontId="16" fillId="0" borderId="0" xfId="0" applyFont="1" applyAlignment="1">
      <alignment horizontal="center"/>
    </xf>
    <xf numFmtId="0" fontId="7" fillId="0" borderId="0" xfId="0" applyFont="1"/>
  </cellXfs>
  <cellStyles count="4">
    <cellStyle name="Euro" xfId="3" xr:uid="{17E89C39-A95A-4927-BD31-DD8143044ED2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47B34-5763-4587-AE6E-590320D3FFE9}">
  <dimension ref="A1:J116"/>
  <sheetViews>
    <sheetView tabSelected="1" workbookViewId="0">
      <selection activeCell="K2" sqref="K2"/>
    </sheetView>
  </sheetViews>
  <sheetFormatPr baseColWidth="10" defaultRowHeight="18.75" x14ac:dyDescent="0.4"/>
  <cols>
    <col min="1" max="1" width="54.5703125" style="17" bestFit="1" customWidth="1"/>
    <col min="2" max="2" width="13" style="17" bestFit="1" customWidth="1"/>
    <col min="3" max="3" width="11.5703125" style="17" bestFit="1" customWidth="1"/>
    <col min="4" max="4" width="16.85546875" style="17" bestFit="1" customWidth="1"/>
    <col min="5" max="5" width="14.85546875" style="17" bestFit="1" customWidth="1"/>
    <col min="6" max="6" width="14.5703125" style="17" bestFit="1" customWidth="1"/>
    <col min="7" max="7" width="21.5703125" style="17" customWidth="1"/>
    <col min="8" max="8" width="12.42578125" style="17" bestFit="1" customWidth="1"/>
    <col min="9" max="9" width="16.28515625" style="17" bestFit="1" customWidth="1"/>
    <col min="10" max="10" width="17" style="17" bestFit="1" customWidth="1"/>
    <col min="11" max="16384" width="11.42578125" style="17"/>
  </cols>
  <sheetData>
    <row r="1" spans="1:10" s="111" customFormat="1" ht="31.5" customHeight="1" x14ac:dyDescent="0.45">
      <c r="A1" s="110" t="s">
        <v>73</v>
      </c>
      <c r="B1" s="110"/>
      <c r="C1" s="110"/>
      <c r="D1" s="110"/>
      <c r="E1" s="110"/>
      <c r="F1" s="110"/>
      <c r="G1" s="110"/>
    </row>
    <row r="2" spans="1:10" ht="211.5" customHeight="1" x14ac:dyDescent="0.4">
      <c r="A2" s="8" t="s">
        <v>65</v>
      </c>
      <c r="B2" s="8"/>
      <c r="C2" s="8"/>
      <c r="D2" s="8"/>
      <c r="E2" s="8"/>
      <c r="F2" s="8"/>
      <c r="G2" s="8"/>
      <c r="H2" s="8"/>
      <c r="I2" s="8"/>
    </row>
    <row r="5" spans="1:10" ht="19.5" thickBot="1" x14ac:dyDescent="0.45"/>
    <row r="6" spans="1:10" ht="57" thickBot="1" x14ac:dyDescent="0.45">
      <c r="A6" s="18" t="s">
        <v>0</v>
      </c>
      <c r="B6" s="18"/>
      <c r="C6" s="18"/>
      <c r="D6" s="18"/>
      <c r="E6" s="19"/>
      <c r="F6" s="20" t="s">
        <v>1</v>
      </c>
      <c r="G6" s="21" t="s">
        <v>2</v>
      </c>
      <c r="H6" s="20" t="s">
        <v>64</v>
      </c>
      <c r="I6" s="21" t="s">
        <v>22</v>
      </c>
    </row>
    <row r="7" spans="1:10" ht="36" customHeight="1" thickBot="1" x14ac:dyDescent="0.45">
      <c r="A7" s="22" t="s">
        <v>69</v>
      </c>
      <c r="B7" s="23"/>
      <c r="C7" s="23"/>
      <c r="D7" s="23"/>
      <c r="E7" s="24"/>
      <c r="F7" s="25">
        <v>170</v>
      </c>
      <c r="G7" s="54">
        <v>40</v>
      </c>
      <c r="H7" s="4"/>
      <c r="I7" s="5"/>
      <c r="J7" s="3" t="str">
        <f>IF(H7&gt;F7,"ERROR TARIFA","")</f>
        <v/>
      </c>
    </row>
    <row r="8" spans="1:10" ht="35.25" customHeight="1" thickBot="1" x14ac:dyDescent="0.45">
      <c r="A8" s="22" t="s">
        <v>3</v>
      </c>
      <c r="B8" s="23"/>
      <c r="C8" s="23"/>
      <c r="D8" s="23"/>
      <c r="E8" s="24"/>
      <c r="F8" s="25">
        <v>60</v>
      </c>
      <c r="G8" s="54">
        <v>35</v>
      </c>
      <c r="H8" s="26"/>
      <c r="I8" s="5"/>
      <c r="J8" s="3" t="str">
        <f t="shared" ref="J8:J10" si="0">IF(H8&gt;F8,"ERROR TARIFA","")</f>
        <v/>
      </c>
    </row>
    <row r="9" spans="1:10" ht="40.5" customHeight="1" thickBot="1" x14ac:dyDescent="0.45">
      <c r="A9" s="22" t="s">
        <v>70</v>
      </c>
      <c r="B9" s="23"/>
      <c r="C9" s="23"/>
      <c r="D9" s="23"/>
      <c r="E9" s="24"/>
      <c r="F9" s="25">
        <v>60</v>
      </c>
      <c r="G9" s="54">
        <v>15</v>
      </c>
      <c r="H9" s="26"/>
      <c r="I9" s="5"/>
      <c r="J9" s="3" t="str">
        <f t="shared" si="0"/>
        <v/>
      </c>
    </row>
    <row r="10" spans="1:10" ht="19.5" thickBot="1" x14ac:dyDescent="0.45">
      <c r="A10" s="22" t="s">
        <v>71</v>
      </c>
      <c r="B10" s="23"/>
      <c r="C10" s="23"/>
      <c r="D10" s="23"/>
      <c r="E10" s="24"/>
      <c r="F10" s="27">
        <v>50</v>
      </c>
      <c r="G10" s="105">
        <v>5</v>
      </c>
      <c r="H10" s="26"/>
      <c r="I10" s="5"/>
      <c r="J10" s="3" t="str">
        <f t="shared" si="0"/>
        <v/>
      </c>
    </row>
    <row r="11" spans="1:10" x14ac:dyDescent="0.4">
      <c r="A11" s="28"/>
      <c r="B11" s="28"/>
      <c r="C11" s="28"/>
      <c r="D11" s="28"/>
      <c r="E11" s="28"/>
      <c r="F11" s="29"/>
      <c r="G11" s="29"/>
      <c r="H11" s="30"/>
      <c r="I11" s="31">
        <f>SUM(I7:I10)</f>
        <v>0</v>
      </c>
    </row>
    <row r="12" spans="1:10" ht="19.5" thickBot="1" x14ac:dyDescent="0.45"/>
    <row r="13" spans="1:10" ht="57" thickBot="1" x14ac:dyDescent="0.45">
      <c r="A13" s="18" t="s">
        <v>4</v>
      </c>
      <c r="B13" s="18"/>
      <c r="C13" s="18"/>
      <c r="D13" s="18"/>
      <c r="E13" s="19"/>
      <c r="F13" s="20" t="s">
        <v>1</v>
      </c>
      <c r="G13" s="21" t="s">
        <v>2</v>
      </c>
      <c r="H13" s="20" t="s">
        <v>64</v>
      </c>
      <c r="I13" s="20" t="s">
        <v>22</v>
      </c>
    </row>
    <row r="14" spans="1:10" ht="19.5" thickBot="1" x14ac:dyDescent="0.45">
      <c r="A14" s="32" t="s">
        <v>5</v>
      </c>
      <c r="B14" s="33"/>
      <c r="C14" s="33"/>
      <c r="D14" s="33"/>
      <c r="E14" s="34"/>
      <c r="F14" s="25">
        <v>30</v>
      </c>
      <c r="G14" s="54">
        <v>25</v>
      </c>
      <c r="H14" s="6"/>
      <c r="I14" s="5"/>
      <c r="J14" s="3" t="str">
        <f>IF(H14&gt;F14,"ERROR TARIFA","")</f>
        <v/>
      </c>
    </row>
    <row r="15" spans="1:10" ht="19.5" thickBot="1" x14ac:dyDescent="0.45">
      <c r="A15" s="35" t="s">
        <v>6</v>
      </c>
      <c r="B15" s="36"/>
      <c r="C15" s="36"/>
      <c r="D15" s="36"/>
      <c r="E15" s="37"/>
      <c r="F15" s="25">
        <v>88.74</v>
      </c>
      <c r="G15" s="54">
        <v>2</v>
      </c>
      <c r="H15" s="25"/>
      <c r="I15" s="5"/>
      <c r="J15" s="3" t="str">
        <f t="shared" ref="J15:J20" si="1">IF(H15&gt;F15,"ERROR TARIFA","")</f>
        <v/>
      </c>
    </row>
    <row r="16" spans="1:10" ht="19.5" thickBot="1" x14ac:dyDescent="0.45">
      <c r="A16" s="32" t="s">
        <v>7</v>
      </c>
      <c r="B16" s="33"/>
      <c r="C16" s="33"/>
      <c r="D16" s="33"/>
      <c r="E16" s="34"/>
      <c r="F16" s="25">
        <v>180</v>
      </c>
      <c r="G16" s="54">
        <v>2</v>
      </c>
      <c r="H16" s="25"/>
      <c r="I16" s="5"/>
      <c r="J16" s="3" t="str">
        <f t="shared" si="1"/>
        <v/>
      </c>
    </row>
    <row r="17" spans="1:10" ht="19.5" thickBot="1" x14ac:dyDescent="0.45">
      <c r="A17" s="32" t="s">
        <v>8</v>
      </c>
      <c r="B17" s="33"/>
      <c r="C17" s="33"/>
      <c r="D17" s="33"/>
      <c r="E17" s="34"/>
      <c r="F17" s="38">
        <v>270</v>
      </c>
      <c r="G17" s="106">
        <v>2</v>
      </c>
      <c r="H17" s="25"/>
      <c r="I17" s="5"/>
      <c r="J17" s="3" t="str">
        <f t="shared" si="1"/>
        <v/>
      </c>
    </row>
    <row r="18" spans="1:10" ht="19.5" thickBot="1" x14ac:dyDescent="0.45">
      <c r="A18" s="39" t="s">
        <v>9</v>
      </c>
      <c r="B18" s="40"/>
      <c r="C18" s="40"/>
      <c r="D18" s="40"/>
      <c r="E18" s="41"/>
      <c r="F18" s="42">
        <v>130</v>
      </c>
      <c r="G18" s="107">
        <v>1</v>
      </c>
      <c r="H18" s="25"/>
      <c r="I18" s="5"/>
      <c r="J18" s="3" t="str">
        <f t="shared" si="1"/>
        <v/>
      </c>
    </row>
    <row r="19" spans="1:10" ht="19.5" thickBot="1" x14ac:dyDescent="0.45">
      <c r="A19" s="43" t="s">
        <v>10</v>
      </c>
      <c r="B19" s="44"/>
      <c r="C19" s="44"/>
      <c r="D19" s="44"/>
      <c r="E19" s="45"/>
      <c r="F19" s="42">
        <v>25</v>
      </c>
      <c r="G19" s="107">
        <v>1</v>
      </c>
      <c r="H19" s="46"/>
      <c r="I19" s="5"/>
      <c r="J19" s="3" t="str">
        <f t="shared" si="1"/>
        <v/>
      </c>
    </row>
    <row r="20" spans="1:10" ht="19.5" thickBot="1" x14ac:dyDescent="0.45">
      <c r="A20" s="44" t="s">
        <v>11</v>
      </c>
      <c r="B20" s="44"/>
      <c r="C20" s="44"/>
      <c r="D20" s="44"/>
      <c r="E20" s="44"/>
      <c r="F20" s="42">
        <v>90</v>
      </c>
      <c r="G20" s="107">
        <v>1</v>
      </c>
      <c r="H20" s="27"/>
      <c r="I20" s="5"/>
      <c r="J20" s="3" t="str">
        <f t="shared" si="1"/>
        <v/>
      </c>
    </row>
    <row r="21" spans="1:10" x14ac:dyDescent="0.4">
      <c r="A21" s="28"/>
      <c r="B21" s="28"/>
      <c r="C21" s="28"/>
      <c r="D21" s="28"/>
      <c r="E21" s="28"/>
      <c r="F21" s="29"/>
      <c r="G21" s="29"/>
      <c r="H21" s="47"/>
      <c r="I21" s="31">
        <f>SUM(I11)</f>
        <v>0</v>
      </c>
    </row>
    <row r="22" spans="1:10" ht="19.5" thickBot="1" x14ac:dyDescent="0.45"/>
    <row r="23" spans="1:10" ht="38.25" thickBot="1" x14ac:dyDescent="0.45">
      <c r="A23" s="48" t="s">
        <v>12</v>
      </c>
      <c r="B23" s="20" t="s">
        <v>1</v>
      </c>
      <c r="C23" s="21" t="s">
        <v>13</v>
      </c>
      <c r="D23" s="20" t="s">
        <v>64</v>
      </c>
      <c r="E23" s="20" t="s">
        <v>22</v>
      </c>
    </row>
    <row r="24" spans="1:10" ht="113.25" thickBot="1" x14ac:dyDescent="0.45">
      <c r="A24" s="49" t="s">
        <v>14</v>
      </c>
      <c r="B24" s="50">
        <v>155</v>
      </c>
      <c r="C24" s="51">
        <v>7</v>
      </c>
      <c r="D24" s="4"/>
      <c r="E24" s="5"/>
      <c r="F24" s="3" t="str">
        <f>IF(D24&gt;B24,"ERROR TARIFA","")</f>
        <v/>
      </c>
    </row>
    <row r="25" spans="1:10" ht="94.5" thickBot="1" x14ac:dyDescent="0.45">
      <c r="A25" s="52" t="s">
        <v>15</v>
      </c>
      <c r="B25" s="53">
        <v>500</v>
      </c>
      <c r="C25" s="54">
        <v>1</v>
      </c>
      <c r="D25" s="55"/>
      <c r="E25" s="5"/>
      <c r="F25" s="3" t="str">
        <f>IF(D25&gt;B25,"ERROR TARIFA","")</f>
        <v/>
      </c>
    </row>
    <row r="26" spans="1:10" x14ac:dyDescent="0.4">
      <c r="A26" s="47"/>
      <c r="D26" s="56"/>
      <c r="E26" s="31">
        <f>SUM(E24:E25)</f>
        <v>0</v>
      </c>
    </row>
    <row r="29" spans="1:10" ht="20.25" x14ac:dyDescent="0.45">
      <c r="A29" s="57" t="s">
        <v>16</v>
      </c>
      <c r="B29" s="58"/>
      <c r="C29" s="59"/>
      <c r="D29" s="60"/>
      <c r="F29" s="61"/>
    </row>
    <row r="30" spans="1:10" ht="56.25" x14ac:dyDescent="0.4">
      <c r="A30" s="62" t="s">
        <v>17</v>
      </c>
      <c r="B30" s="63" t="s">
        <v>18</v>
      </c>
      <c r="C30" s="64" t="s">
        <v>19</v>
      </c>
      <c r="D30" s="65" t="s">
        <v>20</v>
      </c>
      <c r="E30" s="62" t="s">
        <v>21</v>
      </c>
      <c r="F30" s="63" t="s">
        <v>64</v>
      </c>
      <c r="G30" s="63" t="s">
        <v>22</v>
      </c>
    </row>
    <row r="31" spans="1:10" x14ac:dyDescent="0.4">
      <c r="A31" s="66">
        <v>0</v>
      </c>
      <c r="B31" s="67">
        <v>165.81</v>
      </c>
      <c r="C31" s="68">
        <v>49.743000000000002</v>
      </c>
      <c r="D31" s="67">
        <f>SUM(B31:C31)</f>
        <v>215.553</v>
      </c>
      <c r="E31" s="69">
        <v>2</v>
      </c>
      <c r="F31" s="1"/>
      <c r="G31" s="2"/>
      <c r="H31" s="3" t="str">
        <f>IF(F31&gt;D31,"ERROR TARIFA","")</f>
        <v/>
      </c>
    </row>
    <row r="32" spans="1:10" x14ac:dyDescent="0.4">
      <c r="A32" s="66">
        <v>1</v>
      </c>
      <c r="B32" s="67">
        <v>172.85</v>
      </c>
      <c r="C32" s="68">
        <v>51.854999999999997</v>
      </c>
      <c r="D32" s="67">
        <f t="shared" ref="D32:D39" si="2">SUM(B32:C32)</f>
        <v>224.70499999999998</v>
      </c>
      <c r="E32" s="69">
        <v>1</v>
      </c>
      <c r="F32" s="70"/>
      <c r="G32" s="2"/>
      <c r="H32" s="3" t="str">
        <f t="shared" ref="H32:H39" si="3">IF(F32&gt;D32,"ERROR TARIFA","")</f>
        <v/>
      </c>
    </row>
    <row r="33" spans="1:8" x14ac:dyDescent="0.4">
      <c r="A33" s="66">
        <v>2</v>
      </c>
      <c r="B33" s="67">
        <v>218.62</v>
      </c>
      <c r="C33" s="68">
        <v>65.585999999999999</v>
      </c>
      <c r="D33" s="67">
        <f t="shared" si="2"/>
        <v>284.20600000000002</v>
      </c>
      <c r="E33" s="69">
        <v>1</v>
      </c>
      <c r="F33" s="70"/>
      <c r="G33" s="2"/>
      <c r="H33" s="3" t="str">
        <f t="shared" si="3"/>
        <v/>
      </c>
    </row>
    <row r="34" spans="1:8" x14ac:dyDescent="0.4">
      <c r="A34" s="66">
        <v>3</v>
      </c>
      <c r="B34" s="67">
        <v>321.77</v>
      </c>
      <c r="C34" s="68">
        <v>96.530999999999992</v>
      </c>
      <c r="D34" s="67">
        <f t="shared" si="2"/>
        <v>418.30099999999999</v>
      </c>
      <c r="E34" s="69">
        <v>0</v>
      </c>
      <c r="F34" s="70"/>
      <c r="G34" s="2"/>
      <c r="H34" s="3" t="str">
        <f t="shared" si="3"/>
        <v/>
      </c>
    </row>
    <row r="35" spans="1:8" x14ac:dyDescent="0.4">
      <c r="A35" s="66">
        <v>4</v>
      </c>
      <c r="B35" s="67">
        <v>436.88</v>
      </c>
      <c r="C35" s="68">
        <v>131.06399999999999</v>
      </c>
      <c r="D35" s="67">
        <f t="shared" si="2"/>
        <v>567.94399999999996</v>
      </c>
      <c r="E35" s="69">
        <v>0</v>
      </c>
      <c r="F35" s="70"/>
      <c r="G35" s="2"/>
      <c r="H35" s="3" t="str">
        <f t="shared" si="3"/>
        <v/>
      </c>
    </row>
    <row r="36" spans="1:8" x14ac:dyDescent="0.4">
      <c r="A36" s="66">
        <v>5</v>
      </c>
      <c r="B36" s="67">
        <v>586.15</v>
      </c>
      <c r="C36" s="68">
        <v>175.845</v>
      </c>
      <c r="D36" s="67">
        <f t="shared" si="2"/>
        <v>761.995</v>
      </c>
      <c r="E36" s="69">
        <v>0</v>
      </c>
      <c r="F36" s="70"/>
      <c r="G36" s="2"/>
      <c r="H36" s="3" t="str">
        <f t="shared" si="3"/>
        <v/>
      </c>
    </row>
    <row r="37" spans="1:8" x14ac:dyDescent="0.4">
      <c r="A37" s="66">
        <v>6</v>
      </c>
      <c r="B37" s="67">
        <v>783.29</v>
      </c>
      <c r="C37" s="68">
        <v>234.98699999999997</v>
      </c>
      <c r="D37" s="67">
        <f t="shared" si="2"/>
        <v>1018.2769999999999</v>
      </c>
      <c r="E37" s="69">
        <v>0</v>
      </c>
      <c r="F37" s="70"/>
      <c r="G37" s="2"/>
      <c r="H37" s="3" t="str">
        <f t="shared" si="3"/>
        <v/>
      </c>
    </row>
    <row r="38" spans="1:8" x14ac:dyDescent="0.4">
      <c r="A38" s="66">
        <v>7</v>
      </c>
      <c r="B38" s="67">
        <v>1007.9</v>
      </c>
      <c r="C38" s="68">
        <v>302.37</v>
      </c>
      <c r="D38" s="67">
        <f t="shared" si="2"/>
        <v>1310.27</v>
      </c>
      <c r="E38" s="69">
        <v>0</v>
      </c>
      <c r="F38" s="70"/>
      <c r="G38" s="2"/>
      <c r="H38" s="3" t="str">
        <f t="shared" si="3"/>
        <v/>
      </c>
    </row>
    <row r="39" spans="1:8" x14ac:dyDescent="0.4">
      <c r="A39" s="66">
        <v>8</v>
      </c>
      <c r="B39" s="67">
        <v>1285.9000000000001</v>
      </c>
      <c r="C39" s="68">
        <v>385.77000000000004</v>
      </c>
      <c r="D39" s="67">
        <f t="shared" si="2"/>
        <v>1671.67</v>
      </c>
      <c r="E39" s="69">
        <v>0</v>
      </c>
      <c r="F39" s="70"/>
      <c r="G39" s="2"/>
      <c r="H39" s="3" t="str">
        <f t="shared" si="3"/>
        <v/>
      </c>
    </row>
    <row r="40" spans="1:8" ht="30.95" customHeight="1" x14ac:dyDescent="0.4">
      <c r="A40" s="71" t="s">
        <v>23</v>
      </c>
      <c r="B40" s="72" t="s">
        <v>24</v>
      </c>
      <c r="C40" s="72"/>
      <c r="D40" s="72"/>
      <c r="E40" s="72"/>
      <c r="F40" s="73"/>
      <c r="G40" s="31">
        <f>SUM(G31:G39)</f>
        <v>0</v>
      </c>
    </row>
    <row r="43" spans="1:8" x14ac:dyDescent="0.4">
      <c r="A43" s="74" t="s">
        <v>25</v>
      </c>
      <c r="B43" s="74"/>
      <c r="C43" s="74"/>
      <c r="D43" s="74"/>
      <c r="E43" s="74"/>
      <c r="F43" s="74"/>
    </row>
    <row r="44" spans="1:8" ht="65.099999999999994" customHeight="1" x14ac:dyDescent="0.4">
      <c r="A44" s="74" t="s">
        <v>26</v>
      </c>
      <c r="B44" s="74"/>
      <c r="C44" s="74"/>
      <c r="D44" s="74"/>
      <c r="E44" s="74"/>
      <c r="F44" s="74"/>
      <c r="G44" s="74"/>
    </row>
    <row r="45" spans="1:8" ht="20.25" x14ac:dyDescent="0.45">
      <c r="A45" s="57" t="s">
        <v>27</v>
      </c>
      <c r="B45" s="75"/>
      <c r="C45" s="76"/>
      <c r="D45" s="77"/>
    </row>
    <row r="46" spans="1:8" ht="75" x14ac:dyDescent="0.4">
      <c r="A46" s="78" t="s">
        <v>17</v>
      </c>
      <c r="B46" s="79" t="s">
        <v>28</v>
      </c>
      <c r="C46" s="78" t="s">
        <v>21</v>
      </c>
      <c r="D46" s="78" t="s">
        <v>64</v>
      </c>
      <c r="E46" s="78" t="s">
        <v>22</v>
      </c>
    </row>
    <row r="47" spans="1:8" x14ac:dyDescent="0.4">
      <c r="A47" s="66">
        <v>0</v>
      </c>
      <c r="B47" s="80">
        <v>123.9558</v>
      </c>
      <c r="C47" s="69">
        <v>2</v>
      </c>
      <c r="D47" s="1"/>
      <c r="E47" s="2"/>
      <c r="F47" s="3" t="str">
        <f>IF(D47&gt;B47,"ERROR TARIFA","")</f>
        <v/>
      </c>
    </row>
    <row r="48" spans="1:8" x14ac:dyDescent="0.4">
      <c r="A48" s="66">
        <v>1</v>
      </c>
      <c r="B48" s="80">
        <v>123.9558</v>
      </c>
      <c r="C48" s="69">
        <v>1</v>
      </c>
      <c r="D48" s="81"/>
      <c r="E48" s="2"/>
      <c r="F48" s="3" t="str">
        <f t="shared" ref="F48:F55" si="4">IF(D48&gt;B48,"ERROR TARIFA","")</f>
        <v/>
      </c>
    </row>
    <row r="49" spans="1:6" x14ac:dyDescent="0.4">
      <c r="A49" s="66">
        <v>2</v>
      </c>
      <c r="B49" s="80">
        <v>123.9558</v>
      </c>
      <c r="C49" s="69">
        <v>1</v>
      </c>
      <c r="D49" s="81"/>
      <c r="E49" s="2"/>
      <c r="F49" s="3" t="str">
        <f t="shared" si="4"/>
        <v/>
      </c>
    </row>
    <row r="50" spans="1:6" x14ac:dyDescent="0.4">
      <c r="A50" s="66">
        <v>3</v>
      </c>
      <c r="B50" s="80">
        <v>191.14670000000004</v>
      </c>
      <c r="C50" s="69">
        <v>0</v>
      </c>
      <c r="D50" s="81"/>
      <c r="E50" s="2"/>
      <c r="F50" s="3" t="str">
        <f t="shared" si="4"/>
        <v/>
      </c>
    </row>
    <row r="51" spans="1:6" x14ac:dyDescent="0.4">
      <c r="A51" s="66">
        <v>4</v>
      </c>
      <c r="B51" s="80">
        <v>191.14670000000004</v>
      </c>
      <c r="C51" s="69">
        <v>0</v>
      </c>
      <c r="D51" s="81"/>
      <c r="E51" s="2"/>
      <c r="F51" s="3" t="str">
        <f t="shared" si="4"/>
        <v/>
      </c>
    </row>
    <row r="52" spans="1:6" x14ac:dyDescent="0.4">
      <c r="A52" s="66">
        <v>5</v>
      </c>
      <c r="B52" s="80">
        <v>254.86230000000003</v>
      </c>
      <c r="C52" s="69">
        <v>0</v>
      </c>
      <c r="D52" s="81"/>
      <c r="E52" s="2"/>
      <c r="F52" s="3" t="str">
        <f t="shared" si="4"/>
        <v/>
      </c>
    </row>
    <row r="53" spans="1:6" x14ac:dyDescent="0.4">
      <c r="A53" s="66">
        <v>6</v>
      </c>
      <c r="B53" s="80">
        <v>254.86230000000003</v>
      </c>
      <c r="C53" s="69">
        <v>0</v>
      </c>
      <c r="D53" s="81"/>
      <c r="E53" s="2"/>
      <c r="F53" s="3" t="str">
        <f t="shared" si="4"/>
        <v/>
      </c>
    </row>
    <row r="54" spans="1:6" x14ac:dyDescent="0.4">
      <c r="A54" s="66">
        <v>7</v>
      </c>
      <c r="B54" s="80">
        <v>342.90559999999999</v>
      </c>
      <c r="C54" s="69">
        <v>0</v>
      </c>
      <c r="D54" s="81"/>
      <c r="E54" s="2"/>
      <c r="F54" s="3" t="str">
        <f t="shared" si="4"/>
        <v/>
      </c>
    </row>
    <row r="55" spans="1:6" x14ac:dyDescent="0.4">
      <c r="A55" s="66">
        <v>8</v>
      </c>
      <c r="B55" s="80">
        <v>342.90559999999999</v>
      </c>
      <c r="C55" s="69">
        <v>0</v>
      </c>
      <c r="D55" s="81"/>
      <c r="E55" s="2"/>
      <c r="F55" s="3" t="str">
        <f t="shared" si="4"/>
        <v/>
      </c>
    </row>
    <row r="56" spans="1:6" x14ac:dyDescent="0.4">
      <c r="A56" s="59"/>
      <c r="B56" s="58"/>
      <c r="C56" s="82"/>
      <c r="D56" s="60"/>
      <c r="E56" s="31">
        <f>SUM(E47:E55)</f>
        <v>0</v>
      </c>
    </row>
    <row r="58" spans="1:6" x14ac:dyDescent="0.4">
      <c r="A58" s="74" t="s">
        <v>25</v>
      </c>
      <c r="B58" s="74"/>
      <c r="C58" s="74"/>
      <c r="D58" s="74"/>
      <c r="E58" s="74"/>
      <c r="F58" s="74"/>
    </row>
    <row r="61" spans="1:6" ht="20.25" x14ac:dyDescent="0.45">
      <c r="A61" s="57" t="s">
        <v>29</v>
      </c>
      <c r="B61" s="75"/>
      <c r="C61" s="76"/>
      <c r="D61" s="77"/>
    </row>
    <row r="62" spans="1:6" ht="75" x14ac:dyDescent="0.4">
      <c r="A62" s="62" t="s">
        <v>17</v>
      </c>
      <c r="B62" s="65" t="s">
        <v>30</v>
      </c>
      <c r="C62" s="62" t="s">
        <v>21</v>
      </c>
      <c r="D62" s="65" t="s">
        <v>64</v>
      </c>
      <c r="E62" s="65" t="s">
        <v>22</v>
      </c>
    </row>
    <row r="63" spans="1:6" x14ac:dyDescent="0.4">
      <c r="A63" s="83">
        <v>0</v>
      </c>
      <c r="B63" s="80">
        <v>248.71318360000001</v>
      </c>
      <c r="C63" s="69">
        <v>2</v>
      </c>
      <c r="D63" s="1"/>
      <c r="E63" s="2"/>
      <c r="F63" s="3" t="str">
        <f>IF(D63&gt;B63,"ERROR TARIFA","")</f>
        <v/>
      </c>
    </row>
    <row r="64" spans="1:6" x14ac:dyDescent="0.4">
      <c r="A64" s="66">
        <v>1</v>
      </c>
      <c r="B64" s="80">
        <v>259.27837959999999</v>
      </c>
      <c r="C64" s="69">
        <v>1</v>
      </c>
      <c r="D64" s="84"/>
      <c r="E64" s="2"/>
      <c r="F64" s="3" t="str">
        <f t="shared" ref="F64:F74" si="5">IF(D64&gt;B64,"ERROR TARIFA","")</f>
        <v/>
      </c>
    </row>
    <row r="65" spans="1:8" x14ac:dyDescent="0.4">
      <c r="A65" s="66">
        <v>2</v>
      </c>
      <c r="B65" s="80">
        <v>327.92432439999999</v>
      </c>
      <c r="C65" s="69">
        <v>1</v>
      </c>
      <c r="D65" s="84"/>
      <c r="E65" s="2"/>
      <c r="F65" s="3" t="str">
        <f t="shared" si="5"/>
        <v/>
      </c>
    </row>
    <row r="66" spans="1:8" x14ac:dyDescent="0.4">
      <c r="A66" s="66">
        <v>3</v>
      </c>
      <c r="B66" s="80">
        <v>482.64897239999999</v>
      </c>
      <c r="C66" s="69">
        <v>0</v>
      </c>
      <c r="D66" s="84"/>
      <c r="E66" s="2"/>
      <c r="F66" s="3" t="str">
        <f t="shared" si="5"/>
        <v/>
      </c>
    </row>
    <row r="67" spans="1:8" x14ac:dyDescent="0.4">
      <c r="A67" s="66">
        <v>4</v>
      </c>
      <c r="B67" s="80">
        <v>655.32746379999992</v>
      </c>
      <c r="C67" s="69">
        <v>0</v>
      </c>
      <c r="D67" s="84"/>
      <c r="E67" s="2"/>
      <c r="F67" s="3" t="str">
        <f t="shared" si="5"/>
        <v/>
      </c>
    </row>
    <row r="68" spans="1:8" x14ac:dyDescent="0.4">
      <c r="A68" s="66">
        <v>5</v>
      </c>
      <c r="B68" s="80">
        <v>879.2262614</v>
      </c>
      <c r="C68" s="69">
        <v>0</v>
      </c>
      <c r="D68" s="84"/>
      <c r="E68" s="2"/>
      <c r="F68" s="3" t="str">
        <f t="shared" si="5"/>
        <v/>
      </c>
    </row>
    <row r="69" spans="1:8" x14ac:dyDescent="0.4">
      <c r="A69" s="66">
        <v>6</v>
      </c>
      <c r="B69" s="80">
        <v>1174.9407325999998</v>
      </c>
      <c r="C69" s="69">
        <v>0</v>
      </c>
      <c r="D69" s="84"/>
      <c r="E69" s="2"/>
      <c r="F69" s="3" t="str">
        <f t="shared" si="5"/>
        <v/>
      </c>
    </row>
    <row r="70" spans="1:8" x14ac:dyDescent="0.4">
      <c r="A70" s="66">
        <v>7</v>
      </c>
      <c r="B70" s="80">
        <v>1511.8454386000005</v>
      </c>
      <c r="C70" s="69">
        <v>0</v>
      </c>
      <c r="D70" s="84"/>
      <c r="E70" s="2"/>
      <c r="F70" s="3" t="str">
        <f t="shared" si="5"/>
        <v/>
      </c>
    </row>
    <row r="71" spans="1:8" x14ac:dyDescent="0.4">
      <c r="A71" s="66">
        <v>8</v>
      </c>
      <c r="B71" s="80">
        <v>1928.8442</v>
      </c>
      <c r="C71" s="69">
        <v>0</v>
      </c>
      <c r="D71" s="84"/>
      <c r="E71" s="2"/>
      <c r="F71" s="3" t="str">
        <f t="shared" si="5"/>
        <v/>
      </c>
    </row>
    <row r="72" spans="1:8" x14ac:dyDescent="0.4">
      <c r="A72" s="85" t="s">
        <v>31</v>
      </c>
      <c r="B72" s="81">
        <v>1500</v>
      </c>
      <c r="C72" s="69">
        <v>1</v>
      </c>
      <c r="D72" s="84"/>
      <c r="E72" s="2">
        <v>1500</v>
      </c>
      <c r="F72" s="3" t="str">
        <f t="shared" si="5"/>
        <v/>
      </c>
    </row>
    <row r="73" spans="1:8" x14ac:dyDescent="0.4">
      <c r="A73" s="85" t="s">
        <v>32</v>
      </c>
      <c r="B73" s="81">
        <v>700</v>
      </c>
      <c r="C73" s="69">
        <v>1</v>
      </c>
      <c r="D73" s="84"/>
      <c r="E73" s="2">
        <v>700</v>
      </c>
      <c r="F73" s="3" t="str">
        <f t="shared" si="5"/>
        <v/>
      </c>
    </row>
    <row r="74" spans="1:8" x14ac:dyDescent="0.4">
      <c r="A74" s="85" t="s">
        <v>33</v>
      </c>
      <c r="B74" s="81">
        <v>500</v>
      </c>
      <c r="C74" s="69">
        <v>1</v>
      </c>
      <c r="D74" s="84"/>
      <c r="E74" s="2">
        <v>500</v>
      </c>
      <c r="F74" s="3" t="str">
        <f t="shared" si="5"/>
        <v/>
      </c>
    </row>
    <row r="75" spans="1:8" x14ac:dyDescent="0.4">
      <c r="A75" s="86"/>
      <c r="B75" s="60"/>
      <c r="C75" s="87"/>
      <c r="D75" s="60"/>
      <c r="E75" s="2">
        <f>SUM(E63:E74)</f>
        <v>2700</v>
      </c>
    </row>
    <row r="77" spans="1:8" x14ac:dyDescent="0.4">
      <c r="A77" s="74" t="s">
        <v>34</v>
      </c>
      <c r="B77" s="74"/>
      <c r="C77" s="74"/>
      <c r="D77" s="74"/>
      <c r="E77" s="74"/>
      <c r="F77" s="74"/>
      <c r="G77" s="74"/>
      <c r="H77" s="74"/>
    </row>
    <row r="79" spans="1:8" x14ac:dyDescent="0.4">
      <c r="A79" s="88" t="s">
        <v>35</v>
      </c>
      <c r="B79" s="89" t="s">
        <v>36</v>
      </c>
      <c r="C79" s="89"/>
      <c r="D79" s="90"/>
    </row>
    <row r="80" spans="1:8" ht="31.5" x14ac:dyDescent="0.4">
      <c r="A80" s="91" t="s">
        <v>37</v>
      </c>
      <c r="B80" s="92" t="s">
        <v>38</v>
      </c>
      <c r="C80" s="93"/>
      <c r="D80" s="93"/>
    </row>
    <row r="81" spans="1:9" ht="31.5" x14ac:dyDescent="0.4">
      <c r="A81" s="91" t="s">
        <v>39</v>
      </c>
      <c r="B81" s="92" t="s">
        <v>40</v>
      </c>
      <c r="C81" s="93"/>
      <c r="D81" s="93"/>
    </row>
    <row r="82" spans="1:9" ht="47.25" x14ac:dyDescent="0.4">
      <c r="A82" s="91" t="s">
        <v>41</v>
      </c>
      <c r="B82" s="92" t="s">
        <v>42</v>
      </c>
      <c r="C82" s="93"/>
      <c r="D82" s="93"/>
    </row>
    <row r="83" spans="1:9" x14ac:dyDescent="0.4">
      <c r="A83" s="91" t="s">
        <v>43</v>
      </c>
      <c r="B83" s="92" t="s">
        <v>44</v>
      </c>
      <c r="C83" s="93"/>
      <c r="D83" s="93"/>
    </row>
    <row r="84" spans="1:9" x14ac:dyDescent="0.4">
      <c r="A84" s="91" t="s">
        <v>45</v>
      </c>
      <c r="B84" s="92" t="s">
        <v>46</v>
      </c>
      <c r="C84" s="93"/>
      <c r="D84" s="93"/>
    </row>
    <row r="85" spans="1:9" x14ac:dyDescent="0.4">
      <c r="A85" s="91" t="s">
        <v>47</v>
      </c>
      <c r="B85" s="58"/>
      <c r="C85" s="59"/>
      <c r="D85" s="77"/>
    </row>
    <row r="86" spans="1:9" ht="31.5" x14ac:dyDescent="0.4">
      <c r="A86" s="91" t="s">
        <v>48</v>
      </c>
      <c r="B86" s="58"/>
      <c r="C86" s="59"/>
      <c r="D86" s="77"/>
    </row>
    <row r="87" spans="1:9" ht="31.5" x14ac:dyDescent="0.4">
      <c r="A87" s="91" t="s">
        <v>49</v>
      </c>
      <c r="B87" s="58"/>
      <c r="C87" s="59"/>
      <c r="D87" s="77"/>
    </row>
    <row r="88" spans="1:9" ht="31.5" x14ac:dyDescent="0.4">
      <c r="A88" s="91" t="s">
        <v>50</v>
      </c>
      <c r="B88" s="58"/>
      <c r="C88" s="59"/>
      <c r="D88" s="77"/>
    </row>
    <row r="89" spans="1:9" x14ac:dyDescent="0.4">
      <c r="A89" s="91" t="s">
        <v>51</v>
      </c>
      <c r="B89" s="58"/>
      <c r="C89" s="59"/>
      <c r="D89" s="77"/>
    </row>
    <row r="92" spans="1:9" ht="62.25" customHeight="1" x14ac:dyDescent="0.4">
      <c r="A92" s="74" t="s">
        <v>26</v>
      </c>
      <c r="B92" s="74"/>
      <c r="C92" s="74"/>
      <c r="D92" s="74"/>
      <c r="E92" s="74"/>
      <c r="F92" s="74"/>
      <c r="G92" s="74"/>
      <c r="H92" s="74"/>
      <c r="I92" s="74"/>
    </row>
    <row r="95" spans="1:9" ht="20.25" x14ac:dyDescent="0.45">
      <c r="A95" s="57" t="s">
        <v>52</v>
      </c>
      <c r="B95" s="94"/>
      <c r="C95" s="57"/>
      <c r="D95" s="94"/>
      <c r="E95" s="57"/>
      <c r="F95" s="57"/>
    </row>
    <row r="96" spans="1:9" ht="75" x14ac:dyDescent="0.4">
      <c r="A96" s="62" t="s">
        <v>53</v>
      </c>
      <c r="B96" s="65" t="s">
        <v>54</v>
      </c>
      <c r="C96" s="64" t="s">
        <v>55</v>
      </c>
      <c r="D96" s="65" t="s">
        <v>56</v>
      </c>
      <c r="E96" s="62" t="s">
        <v>22</v>
      </c>
      <c r="F96" s="95" t="s">
        <v>21</v>
      </c>
      <c r="G96" s="62" t="s">
        <v>64</v>
      </c>
      <c r="H96" s="62" t="s">
        <v>22</v>
      </c>
    </row>
    <row r="97" spans="1:9" ht="37.5" x14ac:dyDescent="0.4">
      <c r="A97" s="96" t="s">
        <v>57</v>
      </c>
      <c r="B97" s="97">
        <v>615.14</v>
      </c>
      <c r="C97" s="97">
        <v>410.1</v>
      </c>
      <c r="D97" s="97">
        <v>191.15</v>
      </c>
      <c r="E97" s="67">
        <f t="shared" ref="E97:E102" si="6">SUM(B97:D97)</f>
        <v>1216.3900000000001</v>
      </c>
      <c r="F97" s="98">
        <v>2</v>
      </c>
      <c r="G97" s="1"/>
      <c r="H97" s="2"/>
      <c r="I97" s="3" t="str">
        <f>IF(G97&gt;E97,"ERROR TARIFA","")</f>
        <v/>
      </c>
    </row>
    <row r="98" spans="1:9" x14ac:dyDescent="0.4">
      <c r="A98" s="96" t="s">
        <v>58</v>
      </c>
      <c r="B98" s="97">
        <v>337.81</v>
      </c>
      <c r="C98" s="97">
        <v>225.21</v>
      </c>
      <c r="D98" s="97">
        <v>134.38</v>
      </c>
      <c r="E98" s="67">
        <f t="shared" si="6"/>
        <v>697.4</v>
      </c>
      <c r="F98" s="98">
        <v>1</v>
      </c>
      <c r="G98" s="99"/>
      <c r="H98" s="2"/>
      <c r="I98" s="3" t="str">
        <f t="shared" ref="I98:I102" si="7">IF(G98&gt;E98,"ERROR TARIFA","")</f>
        <v/>
      </c>
    </row>
    <row r="99" spans="1:9" x14ac:dyDescent="0.4">
      <c r="A99" s="96" t="s">
        <v>59</v>
      </c>
      <c r="B99" s="97">
        <v>458.75</v>
      </c>
      <c r="C99" s="97">
        <v>305.83</v>
      </c>
      <c r="D99" s="97">
        <v>134.38</v>
      </c>
      <c r="E99" s="67">
        <f t="shared" si="6"/>
        <v>898.95999999999992</v>
      </c>
      <c r="F99" s="98">
        <v>1</v>
      </c>
      <c r="G99" s="99"/>
      <c r="H99" s="2"/>
      <c r="I99" s="3" t="str">
        <f t="shared" si="7"/>
        <v/>
      </c>
    </row>
    <row r="100" spans="1:9" ht="93.75" x14ac:dyDescent="0.4">
      <c r="A100" s="96" t="s">
        <v>60</v>
      </c>
      <c r="B100" s="97">
        <v>207.23</v>
      </c>
      <c r="C100" s="97">
        <v>138.16</v>
      </c>
      <c r="D100" s="97">
        <v>123.9558</v>
      </c>
      <c r="E100" s="99">
        <f t="shared" si="6"/>
        <v>469.3458</v>
      </c>
      <c r="F100" s="66">
        <v>1</v>
      </c>
      <c r="G100" s="99"/>
      <c r="H100" s="2"/>
      <c r="I100" s="3" t="str">
        <f t="shared" si="7"/>
        <v/>
      </c>
    </row>
    <row r="101" spans="1:9" ht="56.25" x14ac:dyDescent="0.4">
      <c r="A101" s="96" t="s">
        <v>61</v>
      </c>
      <c r="B101" s="97">
        <v>207.23</v>
      </c>
      <c r="C101" s="97">
        <v>138.16</v>
      </c>
      <c r="D101" s="97">
        <v>0</v>
      </c>
      <c r="E101" s="99">
        <f t="shared" si="6"/>
        <v>345.39</v>
      </c>
      <c r="F101" s="98">
        <v>0</v>
      </c>
      <c r="G101" s="99"/>
      <c r="H101" s="2"/>
      <c r="I101" s="3" t="str">
        <f t="shared" si="7"/>
        <v/>
      </c>
    </row>
    <row r="102" spans="1:9" ht="112.5" x14ac:dyDescent="0.4">
      <c r="A102" s="96" t="s">
        <v>62</v>
      </c>
      <c r="B102" s="97">
        <v>207.23</v>
      </c>
      <c r="C102" s="97">
        <v>138.16</v>
      </c>
      <c r="D102" s="97">
        <v>123.96</v>
      </c>
      <c r="E102" s="100">
        <f t="shared" si="6"/>
        <v>469.34999999999997</v>
      </c>
      <c r="F102" s="66">
        <v>0</v>
      </c>
      <c r="G102" s="101"/>
      <c r="H102" s="2"/>
      <c r="I102" s="3" t="str">
        <f t="shared" si="7"/>
        <v/>
      </c>
    </row>
    <row r="103" spans="1:9" x14ac:dyDescent="0.4">
      <c r="A103" s="102"/>
      <c r="B103" s="102"/>
      <c r="D103" s="61"/>
      <c r="F103" s="61"/>
      <c r="G103" s="73"/>
      <c r="H103" s="2">
        <f>SUM(H97:H102)</f>
        <v>0</v>
      </c>
    </row>
    <row r="107" spans="1:9" ht="142.5" customHeight="1" x14ac:dyDescent="0.4">
      <c r="A107" s="103" t="s">
        <v>63</v>
      </c>
      <c r="B107" s="103"/>
      <c r="C107" s="103"/>
      <c r="D107" s="103"/>
      <c r="E107" s="103"/>
      <c r="F107" s="103"/>
    </row>
    <row r="110" spans="1:9" ht="32.25" customHeight="1" x14ac:dyDescent="0.4">
      <c r="A110" s="10" t="s">
        <v>66</v>
      </c>
      <c r="B110" s="11"/>
      <c r="C110" s="12"/>
      <c r="D110" s="104"/>
      <c r="E110" s="104"/>
      <c r="F110" s="7">
        <f>I11+I21+E26+G40+E56+E75+H103</f>
        <v>2700</v>
      </c>
    </row>
    <row r="111" spans="1:9" ht="32.25" customHeight="1" x14ac:dyDescent="0.4">
      <c r="A111" s="13" t="s">
        <v>72</v>
      </c>
      <c r="B111" s="14"/>
      <c r="C111" s="15">
        <v>3</v>
      </c>
      <c r="F111" s="16">
        <f>F110*2</f>
        <v>5400</v>
      </c>
    </row>
    <row r="112" spans="1:9" ht="32.25" customHeight="1" x14ac:dyDescent="0.4">
      <c r="A112" s="108"/>
      <c r="B112" s="108"/>
      <c r="C112" s="15"/>
      <c r="F112" s="109"/>
    </row>
    <row r="113" spans="1:6" ht="51" customHeight="1" x14ac:dyDescent="0.4">
      <c r="A113" s="8" t="s">
        <v>67</v>
      </c>
      <c r="B113" s="8"/>
      <c r="C113" s="8"/>
      <c r="D113" s="8"/>
      <c r="E113" s="8"/>
      <c r="F113" s="8"/>
    </row>
    <row r="115" spans="1:6" x14ac:dyDescent="0.4">
      <c r="A115" s="9" t="s">
        <v>68</v>
      </c>
      <c r="B115" s="9"/>
    </row>
    <row r="116" spans="1:6" x14ac:dyDescent="0.4">
      <c r="A116" s="9"/>
      <c r="B116" s="9"/>
    </row>
  </sheetData>
  <mergeCells count="34">
    <mergeCell ref="A111:B111"/>
    <mergeCell ref="A1:G1"/>
    <mergeCell ref="A11:E11"/>
    <mergeCell ref="A110:B110"/>
    <mergeCell ref="A113:F113"/>
    <mergeCell ref="A115:B116"/>
    <mergeCell ref="A6:E6"/>
    <mergeCell ref="A7:E7"/>
    <mergeCell ref="A8:E8"/>
    <mergeCell ref="A9:E9"/>
    <mergeCell ref="A10:E10"/>
    <mergeCell ref="A44:G44"/>
    <mergeCell ref="A13:E13"/>
    <mergeCell ref="A14:E14"/>
    <mergeCell ref="A15:E15"/>
    <mergeCell ref="A16:E16"/>
    <mergeCell ref="A17:E17"/>
    <mergeCell ref="A18:E18"/>
    <mergeCell ref="B83:D83"/>
    <mergeCell ref="B84:D84"/>
    <mergeCell ref="A92:I92"/>
    <mergeCell ref="A107:F107"/>
    <mergeCell ref="A2:I2"/>
    <mergeCell ref="A58:F58"/>
    <mergeCell ref="A77:H77"/>
    <mergeCell ref="B79:D79"/>
    <mergeCell ref="B80:D80"/>
    <mergeCell ref="B81:D81"/>
    <mergeCell ref="B82:D82"/>
    <mergeCell ref="A19:E19"/>
    <mergeCell ref="A20:E20"/>
    <mergeCell ref="A21:E21"/>
    <mergeCell ref="B40:E40"/>
    <mergeCell ref="A43:F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2023-02-06T12:14:19Z</dcterms:created>
  <dcterms:modified xsi:type="dcterms:W3CDTF">2024-03-15T12:09:24Z</dcterms:modified>
</cp:coreProperties>
</file>