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fernandez\AppData\Local\Microsoft\Windows\INetCache\Content.Outlook\WBI7FXZG\"/>
    </mc:Choice>
  </mc:AlternateContent>
  <xr:revisionPtr revIDLastSave="0" documentId="13_ncr:1_{D903BD19-80B9-4B90-9C57-28EEBF456D45}" xr6:coauthVersionLast="47" xr6:coauthVersionMax="47" xr10:uidLastSave="{00000000-0000-0000-0000-000000000000}"/>
  <bookViews>
    <workbookView xWindow="2295" yWindow="2295" windowWidth="21600" windowHeight="11325" xr2:uid="{2A93C162-DFA2-4382-94CE-D7C63A0A541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2" i="1" l="1"/>
  <c r="F93" i="1"/>
  <c r="F91" i="1"/>
  <c r="F64" i="1"/>
  <c r="F65" i="1"/>
  <c r="F66" i="1"/>
  <c r="F67" i="1"/>
  <c r="F68" i="1"/>
  <c r="F69" i="1"/>
  <c r="F70" i="1"/>
  <c r="F71" i="1"/>
  <c r="F63" i="1"/>
  <c r="F50" i="1"/>
  <c r="F51" i="1"/>
  <c r="F52" i="1"/>
  <c r="F53" i="1"/>
  <c r="F54" i="1"/>
  <c r="F55" i="1"/>
  <c r="F56" i="1"/>
  <c r="F57" i="1"/>
  <c r="F49" i="1"/>
  <c r="F6" i="1"/>
  <c r="F7" i="1"/>
  <c r="F8" i="1"/>
  <c r="F5" i="1"/>
  <c r="F14" i="1"/>
  <c r="F15" i="1"/>
  <c r="F16" i="1"/>
  <c r="F17" i="1"/>
  <c r="F13" i="1"/>
  <c r="F23" i="1"/>
  <c r="F24" i="1"/>
  <c r="F25" i="1"/>
  <c r="F26" i="1"/>
  <c r="F27" i="1"/>
  <c r="F28" i="1"/>
  <c r="F22" i="1"/>
  <c r="E64" i="1"/>
  <c r="E65" i="1"/>
  <c r="E66" i="1"/>
  <c r="E67" i="1"/>
  <c r="E68" i="1"/>
  <c r="E69" i="1"/>
  <c r="E70" i="1"/>
  <c r="E71" i="1"/>
  <c r="E63" i="1"/>
  <c r="E72" i="1" s="1"/>
  <c r="E50" i="1"/>
  <c r="E51" i="1"/>
  <c r="E52" i="1"/>
  <c r="E53" i="1"/>
  <c r="E54" i="1"/>
  <c r="E55" i="1"/>
  <c r="E56" i="1"/>
  <c r="E57" i="1"/>
  <c r="E49" i="1"/>
  <c r="G35" i="1"/>
  <c r="G36" i="1"/>
  <c r="G37" i="1"/>
  <c r="G38" i="1"/>
  <c r="G39" i="1"/>
  <c r="G40" i="1"/>
  <c r="G41" i="1"/>
  <c r="G42" i="1"/>
  <c r="G34" i="1"/>
  <c r="E23" i="1"/>
  <c r="E29" i="1" s="1"/>
  <c r="E24" i="1"/>
  <c r="E25" i="1"/>
  <c r="E26" i="1"/>
  <c r="E27" i="1"/>
  <c r="E28" i="1"/>
  <c r="E22" i="1"/>
  <c r="E14" i="1"/>
  <c r="E15" i="1"/>
  <c r="E16" i="1"/>
  <c r="E17" i="1"/>
  <c r="E13" i="1"/>
  <c r="E6" i="1"/>
  <c r="E7" i="1"/>
  <c r="E8" i="1"/>
  <c r="E5" i="1"/>
  <c r="E92" i="1"/>
  <c r="E94" i="1" s="1"/>
  <c r="E93" i="1"/>
  <c r="E91" i="1"/>
  <c r="D42" i="1"/>
  <c r="H42" i="1" s="1"/>
  <c r="D41" i="1"/>
  <c r="H41" i="1" s="1"/>
  <c r="D40" i="1"/>
  <c r="H40" i="1" s="1"/>
  <c r="D39" i="1"/>
  <c r="H39" i="1" s="1"/>
  <c r="D38" i="1"/>
  <c r="H38" i="1" s="1"/>
  <c r="D37" i="1"/>
  <c r="H37" i="1" s="1"/>
  <c r="D36" i="1"/>
  <c r="H36" i="1" s="1"/>
  <c r="D35" i="1"/>
  <c r="H35" i="1" s="1"/>
  <c r="D34" i="1"/>
  <c r="H34" i="1" s="1"/>
  <c r="E9" i="1" l="1"/>
  <c r="E18" i="1"/>
  <c r="F97" i="1" s="1"/>
  <c r="F98" i="1" s="1"/>
  <c r="E58" i="1"/>
  <c r="G43" i="1"/>
</calcChain>
</file>

<file path=xl/sharedStrings.xml><?xml version="1.0" encoding="utf-8"?>
<sst xmlns="http://schemas.openxmlformats.org/spreadsheetml/2006/main" count="79" uniqueCount="60">
  <si>
    <t>Urgencias y visitas</t>
  </si>
  <si>
    <t>Precio Ud.</t>
  </si>
  <si>
    <t>Ud.</t>
  </si>
  <si>
    <t>Total</t>
  </si>
  <si>
    <t>URGENCIAS incluye honorarios médicos, radiología y analítica convencional, curas de urgencias, yesos, medicación administrada, otras situaciones de urgencias</t>
  </si>
  <si>
    <t>1ª CONSULTA  ESPECIALISTA (Incluye medicación entregada al paciente. Consulta especialista y consulta enfermería)</t>
  </si>
  <si>
    <t>VISITA SUCESIVA  (incluye medicación entregada al paciente. Consulta especialista y consulta enfermería)</t>
  </si>
  <si>
    <t>INTERCONSULTA DE ESPECIALISTA</t>
  </si>
  <si>
    <t>Estancias hospitalarias</t>
  </si>
  <si>
    <t>ESTANCIA  (Incluye material de cura y medicación, gastos médicos, pruebas diagnósticas excepto TAC y RMN)</t>
  </si>
  <si>
    <t>ESTANCIA EN UCI (Incluye material de cura y medicación, gastos médicos, pruebas diagnósticas excepto TAC y RMN)</t>
  </si>
  <si>
    <t>URPA CORTA 0-2 Horas</t>
  </si>
  <si>
    <t>URPA LARGA 0- 6 horas</t>
  </si>
  <si>
    <t>PREOPERATORIO (incluye visita anestesista, Rx tórax, electrocardiograma, analítica)</t>
  </si>
  <si>
    <t>Pruebas Diagnosticas</t>
  </si>
  <si>
    <t>RX PEQUEÑAS ARTICULACIONES</t>
  </si>
  <si>
    <t>RX MEDIANA</t>
  </si>
  <si>
    <t>RX GRANDE</t>
  </si>
  <si>
    <t>CURAS (Incluye sala de curas y material)</t>
  </si>
  <si>
    <t>ELECTROCARDIOGRAMA</t>
  </si>
  <si>
    <t>REHABILITACION</t>
  </si>
  <si>
    <t>ECOCARDIOGRAMA</t>
  </si>
  <si>
    <t>*Las segundas proyecciones de RX 50%</t>
  </si>
  <si>
    <t>Honorarios médicos</t>
  </si>
  <si>
    <t>GRUPO</t>
  </si>
  <si>
    <t>HONORARIOS MÉDICOS</t>
  </si>
  <si>
    <t>AYUDANTIA 30%</t>
  </si>
  <si>
    <t>TOTAL, HHMM + AYUDANTIA</t>
  </si>
  <si>
    <t>UD.</t>
  </si>
  <si>
    <t>Nomenclátor de intervenciones quirúrgicas basado en la clasificación de la Organización médica colegial</t>
  </si>
  <si>
    <t>Honorarios anestesia</t>
  </si>
  <si>
    <t>HONORARIOS ANESTESIA</t>
  </si>
  <si>
    <t>Derechos de quirófano</t>
  </si>
  <si>
    <t>DERECHOS DE QUIROFANO*</t>
  </si>
  <si>
    <t>*INCLUYE:</t>
  </si>
  <si>
    <t>NO INCLUYE:</t>
  </si>
  <si>
    <t>Derechos de quirófano y sala de reanimación</t>
  </si>
  <si>
    <t>Material de osteosíntesis e implantes</t>
  </si>
  <si>
    <t xml:space="preserve">1 día de estancia hospitalaria y hostelería paciente </t>
  </si>
  <si>
    <t>Medicación y material especial que no sea habitual en el quirófano</t>
  </si>
  <si>
    <t>Medicación material y fungibles de quirófano y planta de hospitalización</t>
  </si>
  <si>
    <t>Anatomía patológica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</si>
  <si>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</si>
  <si>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</si>
  <si>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</si>
  <si>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</si>
  <si>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</si>
  <si>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</si>
  <si>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**Cuando en un mismo acto quirúrgico se realizan varios procedimientos, se facturará el 100% del honorario médico según el Grupo Quirúrgico (GQ) del procedimiento más complejo, y el 50% de los honorarios médicos de los GQ de cada uno de los procedimientos quirúrgicos sucesivos. La tarifa para aplicar por el gasto hospitalario es la del GQ con mayor importe.</t>
  </si>
  <si>
    <t>*Tanto el importe de material de cura como el importe de material de osteosíntesis no se tendrá en cuenta para el cálculo económico.</t>
  </si>
  <si>
    <t>MATERIAL DE OSTEOSINTESIS*</t>
  </si>
  <si>
    <t>MATERIAL DE CURA Y FARMACIA*</t>
  </si>
  <si>
    <t>MATERIAL DESECHABLE*</t>
  </si>
  <si>
    <t>Precio ofertado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</si>
  <si>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</si>
  <si>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</si>
  <si>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</si>
  <si>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</si>
  <si>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</si>
  <si>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PRECIO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</si>
</sst>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  <numFmt numFmtId="165" formatCode="#,##0.00\ [$€-1]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name val="HelveticaNowText Regular"/>
      <family val="2"/>
    </font>
    <font>
      <sz val="10"/>
      <color theme="1"/>
      <name val="HelveticaNowText Regular"/>
      <family val="2"/>
    </font>
    <font>
      <sz val="10"/>
      <color theme="1"/>
      <name val="Aptos Narrow"/>
      <family val="2"/>
      <scheme val="minor"/>
    </font>
    <font>
      <b/>
      <sz val="10"/>
      <color rgb="FF000000"/>
      <name val="HelveticaNowText Regular"/>
      <family val="2"/>
    </font>
    <font>
      <b/>
      <sz val="10"/>
      <color rgb="FFFFFFFF"/>
      <name val="HelveticaNowText Regular"/>
      <family val="2"/>
    </font>
    <font>
      <sz val="10"/>
      <color rgb="FF000000"/>
      <name val="HelveticaNowText Regular"/>
      <family val="2"/>
    </font>
    <font>
      <sz val="10"/>
      <color rgb="FFFF0000"/>
      <name val="HelveticaNowText Regular"/>
      <family val="2"/>
    </font>
    <font>
      <sz val="10"/>
      <name val="HelveticaNowText Regular"/>
      <family val="2"/>
    </font>
    <font>
      <b/>
      <sz val="10"/>
      <color theme="1"/>
      <name val="HelveticaNowText Regular"/>
      <family val="2"/>
    </font>
    <font>
      <sz val="10"/>
      <color rgb="FFFFFFFF"/>
      <name val="HelveticaNowText Regular"/>
      <family val="2"/>
    </font>
    <font>
      <sz val="10"/>
      <color theme="0"/>
      <name val="HelveticaNowText Regular"/>
      <family val="2"/>
    </font>
    <font>
      <sz val="12"/>
      <color rgb="FF000000"/>
      <name val="HelveticaNowText Regular"/>
      <family val="2"/>
    </font>
    <font>
      <sz val="12"/>
      <color theme="1"/>
      <name val="HelveticaNowText Regular"/>
      <family val="2"/>
    </font>
    <font>
      <sz val="12"/>
      <name val="HelveticaNowText Regular"/>
      <family val="2"/>
    </font>
    <font>
      <sz val="12"/>
      <color rgb="FFFF0000"/>
      <name val="HelveticaNowText Regular"/>
      <family val="2"/>
    </font>
    <font>
      <b/>
      <sz val="12"/>
      <name val="HelveticaNowText Regular"/>
      <family val="2"/>
    </font>
    <font>
      <b/>
      <sz val="12"/>
      <color theme="1"/>
      <name val="HelveticaNowText Regular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/>
      <right style="double">
        <color rgb="FF3F3F3F"/>
      </right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89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vertical="center" wrapText="1"/>
    </xf>
    <xf numFmtId="0" fontId="7" fillId="3" borderId="18" xfId="0" applyFont="1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44" fontId="9" fillId="0" borderId="2" xfId="1" applyFont="1" applyBorder="1" applyAlignment="1" applyProtection="1">
      <alignment horizontal="right" vertical="center"/>
      <protection locked="0"/>
    </xf>
    <xf numFmtId="44" fontId="10" fillId="0" borderId="2" xfId="1" applyFont="1" applyBorder="1" applyAlignment="1">
      <alignment horizontal="right" vertical="center"/>
    </xf>
    <xf numFmtId="0" fontId="9" fillId="4" borderId="0" xfId="0" applyFont="1" applyFill="1" applyAlignment="1">
      <alignment horizontal="right" vertical="center" wrapText="1"/>
    </xf>
    <xf numFmtId="0" fontId="8" fillId="0" borderId="6" xfId="0" applyFont="1" applyBorder="1" applyAlignment="1">
      <alignment vertical="center" wrapText="1"/>
    </xf>
    <xf numFmtId="8" fontId="8" fillId="0" borderId="7" xfId="0" applyNumberFormat="1" applyFont="1" applyBorder="1" applyAlignment="1">
      <alignment horizontal="right" vertical="center" wrapText="1"/>
    </xf>
    <xf numFmtId="0" fontId="8" fillId="0" borderId="8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8" fontId="4" fillId="0" borderId="0" xfId="0" applyNumberFormat="1" applyFont="1" applyAlignment="1">
      <alignment wrapText="1"/>
    </xf>
    <xf numFmtId="8" fontId="8" fillId="0" borderId="4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8" fontId="8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164" fontId="4" fillId="0" borderId="0" xfId="0" applyNumberFormat="1" applyFont="1" applyAlignment="1">
      <alignment wrapText="1"/>
    </xf>
    <xf numFmtId="0" fontId="8" fillId="0" borderId="10" xfId="0" applyFont="1" applyBorder="1" applyAlignment="1">
      <alignment vertical="center" wrapText="1"/>
    </xf>
    <xf numFmtId="8" fontId="8" fillId="0" borderId="4" xfId="0" applyNumberFormat="1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11" fillId="0" borderId="0" xfId="0" applyFont="1" applyAlignment="1">
      <alignment vertical="center"/>
    </xf>
    <xf numFmtId="9" fontId="12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/>
    </xf>
    <xf numFmtId="44" fontId="9" fillId="0" borderId="15" xfId="1" applyFont="1" applyBorder="1" applyAlignment="1" applyProtection="1">
      <alignment horizontal="right" vertical="center"/>
      <protection locked="0"/>
    </xf>
    <xf numFmtId="44" fontId="10" fillId="0" borderId="15" xfId="1" applyFont="1" applyBorder="1" applyAlignment="1">
      <alignment horizontal="right" vertical="center"/>
    </xf>
    <xf numFmtId="8" fontId="4" fillId="0" borderId="15" xfId="0" applyNumberFormat="1" applyFont="1" applyBorder="1" applyAlignment="1">
      <alignment horizontal="right" vertical="center"/>
    </xf>
    <xf numFmtId="8" fontId="4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justify" vertical="center"/>
    </xf>
    <xf numFmtId="0" fontId="11" fillId="0" borderId="0" xfId="0" applyFont="1" applyAlignment="1">
      <alignment vertical="center" wrapText="1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8" fontId="14" fillId="2" borderId="0" xfId="0" applyNumberFormat="1" applyFont="1" applyFill="1" applyAlignment="1">
      <alignment horizontal="right" vertical="center" wrapText="1"/>
    </xf>
    <xf numFmtId="8" fontId="14" fillId="2" borderId="2" xfId="0" applyNumberFormat="1" applyFont="1" applyFill="1" applyBorder="1" applyAlignment="1">
      <alignment horizontal="right" vertical="center" wrapText="1"/>
    </xf>
    <xf numFmtId="8" fontId="14" fillId="2" borderId="9" xfId="0" applyNumberFormat="1" applyFont="1" applyFill="1" applyBorder="1" applyAlignment="1">
      <alignment horizontal="right" vertical="center" wrapText="1"/>
    </xf>
    <xf numFmtId="8" fontId="14" fillId="2" borderId="3" xfId="0" applyNumberFormat="1" applyFont="1" applyFill="1" applyBorder="1" applyAlignment="1">
      <alignment horizontal="right" vertical="center" wrapText="1"/>
    </xf>
    <xf numFmtId="8" fontId="14" fillId="2" borderId="1" xfId="0" applyNumberFormat="1" applyFont="1" applyFill="1" applyBorder="1" applyAlignment="1">
      <alignment vertical="center" wrapText="1"/>
    </xf>
    <xf numFmtId="164" fontId="15" fillId="2" borderId="2" xfId="0" applyNumberFormat="1" applyFont="1" applyFill="1" applyBorder="1" applyAlignment="1">
      <alignment vertical="center" wrapText="1"/>
    </xf>
    <xf numFmtId="8" fontId="14" fillId="2" borderId="2" xfId="0" applyNumberFormat="1" applyFont="1" applyFill="1" applyBorder="1" applyAlignment="1">
      <alignment vertical="center" wrapText="1"/>
    </xf>
    <xf numFmtId="8" fontId="14" fillId="2" borderId="10" xfId="0" applyNumberFormat="1" applyFont="1" applyFill="1" applyBorder="1" applyAlignment="1">
      <alignment horizontal="right" vertical="center" wrapText="1"/>
    </xf>
    <xf numFmtId="8" fontId="14" fillId="2" borderId="11" xfId="0" applyNumberFormat="1" applyFont="1" applyFill="1" applyBorder="1" applyAlignment="1">
      <alignment horizontal="right" vertical="center" wrapText="1"/>
    </xf>
    <xf numFmtId="8" fontId="15" fillId="2" borderId="12" xfId="0" applyNumberFormat="1" applyFont="1" applyFill="1" applyBorder="1" applyAlignment="1">
      <alignment horizontal="right" vertical="center" wrapText="1"/>
    </xf>
    <xf numFmtId="0" fontId="14" fillId="0" borderId="5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165" fontId="16" fillId="0" borderId="15" xfId="2" applyNumberFormat="1" applyFont="1" applyFill="1" applyBorder="1" applyAlignment="1">
      <alignment horizontal="center" vertical="center"/>
    </xf>
    <xf numFmtId="8" fontId="14" fillId="0" borderId="15" xfId="0" applyNumberFormat="1" applyFont="1" applyBorder="1" applyAlignment="1">
      <alignment horizontal="right" vertical="center"/>
    </xf>
    <xf numFmtId="44" fontId="17" fillId="0" borderId="15" xfId="1" applyFont="1" applyBorder="1" applyAlignment="1" applyProtection="1">
      <alignment horizontal="right" vertical="center"/>
      <protection locked="0"/>
    </xf>
    <xf numFmtId="44" fontId="16" fillId="0" borderId="15" xfId="1" applyFont="1" applyBorder="1" applyAlignment="1">
      <alignment horizontal="right" vertical="center"/>
    </xf>
    <xf numFmtId="8" fontId="15" fillId="0" borderId="15" xfId="0" applyNumberFormat="1" applyFont="1" applyBorder="1" applyAlignment="1">
      <alignment horizontal="right" vertical="center"/>
    </xf>
    <xf numFmtId="0" fontId="15" fillId="0" borderId="0" xfId="0" applyFont="1"/>
    <xf numFmtId="8" fontId="15" fillId="0" borderId="0" xfId="0" applyNumberFormat="1" applyFont="1" applyAlignment="1">
      <alignment horizontal="right" vertical="center"/>
    </xf>
    <xf numFmtId="0" fontId="14" fillId="0" borderId="2" xfId="0" applyFont="1" applyBorder="1" applyAlignment="1">
      <alignment vertical="center"/>
    </xf>
    <xf numFmtId="8" fontId="1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44" fontId="17" fillId="0" borderId="2" xfId="1" applyFont="1" applyBorder="1" applyAlignment="1" applyProtection="1">
      <alignment horizontal="right" vertical="center"/>
      <protection locked="0"/>
    </xf>
    <xf numFmtId="44" fontId="16" fillId="0" borderId="2" xfId="1" applyFont="1" applyBorder="1" applyAlignment="1">
      <alignment horizontal="right" vertical="center"/>
    </xf>
    <xf numFmtId="0" fontId="14" fillId="0" borderId="5" xfId="0" applyFont="1" applyBorder="1" applyAlignment="1">
      <alignment vertical="center"/>
    </xf>
    <xf numFmtId="8" fontId="14" fillId="0" borderId="17" xfId="0" applyNumberFormat="1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8" fontId="14" fillId="0" borderId="1" xfId="0" applyNumberFormat="1" applyFont="1" applyBorder="1" applyAlignment="1">
      <alignment horizontal="right" vertical="center"/>
    </xf>
    <xf numFmtId="164" fontId="18" fillId="0" borderId="15" xfId="0" applyNumberFormat="1" applyFont="1" applyBorder="1" applyAlignment="1">
      <alignment horizontal="right"/>
    </xf>
    <xf numFmtId="164" fontId="19" fillId="0" borderId="15" xfId="0" applyNumberFormat="1" applyFont="1" applyBorder="1"/>
    <xf numFmtId="0" fontId="14" fillId="0" borderId="6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3">
    <cellStyle name="Euro" xfId="2" xr:uid="{EAD7A0BE-BBD5-4F4B-B2A9-983E6DB3709A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23353-7FAC-4362-8A27-6194EDB467A3}">
  <dimension ref="A1:H100"/>
  <sheetViews>
    <sheetView tabSelected="1" topLeftCell="A25" workbookViewId="0">
      <selection activeCell="C22" sqref="C22:C28"/>
    </sheetView>
  </sheetViews>
  <sheetFormatPr baseColWidth="10" defaultRowHeight="13.5" x14ac:dyDescent="0.25"/>
  <cols>
    <col min="1" max="1" width="42.5703125" style="2" customWidth="1"/>
    <col min="2" max="2" width="15.85546875" style="2" customWidth="1"/>
    <col min="3" max="3" width="19.28515625" style="2" customWidth="1"/>
    <col min="4" max="4" width="43.28515625" style="2" bestFit="1" customWidth="1"/>
    <col min="5" max="5" width="16.140625" style="2" bestFit="1" customWidth="1"/>
    <col min="6" max="6" width="60.7109375" style="2" customWidth="1"/>
    <col min="7" max="7" width="25.42578125" style="2" customWidth="1"/>
    <col min="8" max="8" width="30" style="2" customWidth="1"/>
    <col min="9" max="16384" width="11.42578125" style="2"/>
  </cols>
  <sheetData>
    <row r="1" spans="1:7" s="1" customFormat="1" ht="31.5" customHeight="1" x14ac:dyDescent="0.35">
      <c r="A1" s="81" t="s">
        <v>54</v>
      </c>
      <c r="B1" s="81"/>
      <c r="C1" s="81"/>
      <c r="D1" s="81"/>
      <c r="E1" s="81"/>
      <c r="F1" s="81"/>
      <c r="G1" s="81"/>
    </row>
    <row r="2" spans="1:7" ht="211.5" customHeight="1" x14ac:dyDescent="0.25">
      <c r="A2" s="82" t="s">
        <v>55</v>
      </c>
      <c r="B2" s="82"/>
      <c r="C2" s="82"/>
      <c r="D2" s="82"/>
      <c r="E2" s="82"/>
      <c r="F2" s="82"/>
    </row>
    <row r="3" spans="1:7" ht="14.25" thickBot="1" x14ac:dyDescent="0.3"/>
    <row r="4" spans="1:7" ht="17.25" thickTop="1" thickBot="1" x14ac:dyDescent="0.4">
      <c r="A4" s="3" t="s">
        <v>0</v>
      </c>
      <c r="B4" s="4" t="s">
        <v>1</v>
      </c>
      <c r="C4" s="4" t="s">
        <v>2</v>
      </c>
      <c r="D4" s="4" t="s">
        <v>53</v>
      </c>
      <c r="E4" s="4" t="s">
        <v>3</v>
      </c>
      <c r="F4" s="1"/>
    </row>
    <row r="5" spans="1:7" ht="63.75" thickBot="1" x14ac:dyDescent="0.3">
      <c r="A5" s="5" t="s">
        <v>4</v>
      </c>
      <c r="B5" s="42">
        <v>70.48</v>
      </c>
      <c r="C5" s="75">
        <v>50</v>
      </c>
      <c r="D5" s="6"/>
      <c r="E5" s="7">
        <f>D5*C5</f>
        <v>0</v>
      </c>
      <c r="F5" s="8" t="str">
        <f>IF(D5&gt;B5,"ERROR TARIFA","")</f>
        <v/>
      </c>
    </row>
    <row r="6" spans="1:7" ht="48" thickBot="1" x14ac:dyDescent="0.3">
      <c r="A6" s="9" t="s">
        <v>5</v>
      </c>
      <c r="B6" s="43">
        <v>87.44</v>
      </c>
      <c r="C6" s="76">
        <v>15</v>
      </c>
      <c r="D6" s="10"/>
      <c r="E6" s="7">
        <f t="shared" ref="E6:E8" si="0">D6*C6</f>
        <v>0</v>
      </c>
      <c r="F6" s="8" t="str">
        <f t="shared" ref="F6:F8" si="1">IF(D6&gt;B6,"ERROR TARIFA","")</f>
        <v/>
      </c>
    </row>
    <row r="7" spans="1:7" ht="48" thickBot="1" x14ac:dyDescent="0.3">
      <c r="A7" s="11" t="s">
        <v>6</v>
      </c>
      <c r="B7" s="44">
        <v>55.08</v>
      </c>
      <c r="C7" s="77">
        <v>20</v>
      </c>
      <c r="D7" s="10"/>
      <c r="E7" s="7">
        <f t="shared" si="0"/>
        <v>0</v>
      </c>
      <c r="F7" s="8" t="str">
        <f t="shared" si="1"/>
        <v/>
      </c>
    </row>
    <row r="8" spans="1:7" ht="49.5" customHeight="1" thickBot="1" x14ac:dyDescent="0.3">
      <c r="A8" s="12" t="s">
        <v>7</v>
      </c>
      <c r="B8" s="45">
        <v>108.33</v>
      </c>
      <c r="C8" s="76">
        <v>15</v>
      </c>
      <c r="D8" s="10"/>
      <c r="E8" s="7">
        <f t="shared" si="0"/>
        <v>0</v>
      </c>
      <c r="F8" s="8" t="str">
        <f t="shared" si="1"/>
        <v/>
      </c>
    </row>
    <row r="9" spans="1:7" ht="16.5" thickBot="1" x14ac:dyDescent="0.4">
      <c r="A9" s="13"/>
      <c r="B9" s="13"/>
      <c r="C9" s="13"/>
      <c r="D9" s="14"/>
      <c r="E9" s="7">
        <f>SUM(E5:E8)</f>
        <v>0</v>
      </c>
    </row>
    <row r="11" spans="1:7" ht="14.25" thickBot="1" x14ac:dyDescent="0.3"/>
    <row r="12" spans="1:7" ht="17.25" thickTop="1" thickBot="1" x14ac:dyDescent="0.4">
      <c r="A12" s="3" t="s">
        <v>8</v>
      </c>
      <c r="B12" s="4" t="s">
        <v>1</v>
      </c>
      <c r="C12" s="4" t="s">
        <v>2</v>
      </c>
      <c r="D12" s="4" t="s">
        <v>53</v>
      </c>
      <c r="E12" s="4" t="s">
        <v>3</v>
      </c>
      <c r="F12" s="1"/>
    </row>
    <row r="13" spans="1:7" ht="48" thickBot="1" x14ac:dyDescent="0.3">
      <c r="A13" s="5" t="s">
        <v>9</v>
      </c>
      <c r="B13" s="46">
        <v>182.09</v>
      </c>
      <c r="C13" s="52">
        <v>10</v>
      </c>
      <c r="D13" s="6"/>
      <c r="E13" s="7">
        <f>D13*C13</f>
        <v>0</v>
      </c>
      <c r="F13" s="8" t="str">
        <f>IF(D13&gt;B13,"ERROR TARIFA","")</f>
        <v/>
      </c>
    </row>
    <row r="14" spans="1:7" ht="48" thickBot="1" x14ac:dyDescent="0.3">
      <c r="A14" s="5" t="s">
        <v>10</v>
      </c>
      <c r="B14" s="46">
        <v>704.85</v>
      </c>
      <c r="C14" s="52">
        <v>5</v>
      </c>
      <c r="D14" s="15"/>
      <c r="E14" s="7">
        <f t="shared" ref="E14:E17" si="2">D14*C14</f>
        <v>0</v>
      </c>
      <c r="F14" s="8" t="str">
        <f t="shared" ref="F14:F17" si="3">IF(D14&gt;B14,"ERROR TARIFA","")</f>
        <v/>
      </c>
    </row>
    <row r="15" spans="1:7" ht="21" thickBot="1" x14ac:dyDescent="0.3">
      <c r="A15" s="16" t="s">
        <v>11</v>
      </c>
      <c r="B15" s="47">
        <v>185.99</v>
      </c>
      <c r="C15" s="53">
        <v>5</v>
      </c>
      <c r="D15" s="17"/>
      <c r="E15" s="7">
        <f t="shared" si="2"/>
        <v>0</v>
      </c>
      <c r="F15" s="8" t="str">
        <f t="shared" si="3"/>
        <v/>
      </c>
    </row>
    <row r="16" spans="1:7" ht="21" thickBot="1" x14ac:dyDescent="0.5">
      <c r="A16" s="16" t="s">
        <v>12</v>
      </c>
      <c r="B16" s="47">
        <v>278.98</v>
      </c>
      <c r="C16" s="54">
        <v>3</v>
      </c>
      <c r="D16" s="17"/>
      <c r="E16" s="7">
        <f t="shared" si="2"/>
        <v>0</v>
      </c>
      <c r="F16" s="8" t="str">
        <f t="shared" si="3"/>
        <v/>
      </c>
    </row>
    <row r="17" spans="1:6" ht="32.25" thickBot="1" x14ac:dyDescent="0.3">
      <c r="A17" s="12" t="s">
        <v>13</v>
      </c>
      <c r="B17" s="48">
        <v>64.97</v>
      </c>
      <c r="C17" s="55">
        <v>10</v>
      </c>
      <c r="D17" s="18"/>
      <c r="E17" s="7">
        <f t="shared" si="2"/>
        <v>0</v>
      </c>
      <c r="F17" s="8" t="str">
        <f t="shared" si="3"/>
        <v/>
      </c>
    </row>
    <row r="18" spans="1:6" ht="16.5" thickBot="1" x14ac:dyDescent="0.4">
      <c r="A18" s="13"/>
      <c r="B18" s="1"/>
      <c r="C18" s="19"/>
      <c r="D18" s="20"/>
      <c r="E18" s="7">
        <f>SUM(E13:E17)</f>
        <v>0</v>
      </c>
    </row>
    <row r="20" spans="1:6" ht="14.25" thickBot="1" x14ac:dyDescent="0.3"/>
    <row r="21" spans="1:6" ht="17.25" thickTop="1" thickBot="1" x14ac:dyDescent="0.4">
      <c r="A21" s="3" t="s">
        <v>14</v>
      </c>
      <c r="B21" s="4" t="s">
        <v>1</v>
      </c>
      <c r="C21" s="4" t="s">
        <v>2</v>
      </c>
      <c r="D21" s="4" t="s">
        <v>53</v>
      </c>
      <c r="E21" s="4" t="s">
        <v>3</v>
      </c>
      <c r="F21" s="1"/>
    </row>
    <row r="22" spans="1:6" ht="21" thickBot="1" x14ac:dyDescent="0.3">
      <c r="A22" s="21" t="s">
        <v>15</v>
      </c>
      <c r="B22" s="49">
        <v>20.6</v>
      </c>
      <c r="C22" s="52">
        <v>15</v>
      </c>
      <c r="D22" s="6"/>
      <c r="E22" s="7">
        <f>D22*C22</f>
        <v>0</v>
      </c>
      <c r="F22" s="8" t="str">
        <f>IF(D22&gt;B22,"ERROR TARIFA","")</f>
        <v/>
      </c>
    </row>
    <row r="23" spans="1:6" ht="21" thickBot="1" x14ac:dyDescent="0.3">
      <c r="A23" s="21" t="s">
        <v>16</v>
      </c>
      <c r="B23" s="49">
        <v>23.55</v>
      </c>
      <c r="C23" s="52">
        <v>15</v>
      </c>
      <c r="D23" s="22"/>
      <c r="E23" s="7">
        <f t="shared" ref="E23:E28" si="4">D23*C23</f>
        <v>0</v>
      </c>
      <c r="F23" s="8" t="str">
        <f t="shared" ref="F23:F28" si="5">IF(D23&gt;B23,"ERROR TARIFA","")</f>
        <v/>
      </c>
    </row>
    <row r="24" spans="1:6" ht="21" thickBot="1" x14ac:dyDescent="0.3">
      <c r="A24" s="21" t="s">
        <v>17</v>
      </c>
      <c r="B24" s="49">
        <v>29.46</v>
      </c>
      <c r="C24" s="52">
        <v>15</v>
      </c>
      <c r="D24" s="22"/>
      <c r="E24" s="7">
        <f t="shared" si="4"/>
        <v>0</v>
      </c>
      <c r="F24" s="8" t="str">
        <f t="shared" si="5"/>
        <v/>
      </c>
    </row>
    <row r="25" spans="1:6" ht="21" thickBot="1" x14ac:dyDescent="0.3">
      <c r="A25" s="9" t="s">
        <v>18</v>
      </c>
      <c r="B25" s="50">
        <v>31.53</v>
      </c>
      <c r="C25" s="77">
        <v>25</v>
      </c>
      <c r="D25" s="22"/>
      <c r="E25" s="7">
        <f t="shared" si="4"/>
        <v>0</v>
      </c>
      <c r="F25" s="8" t="str">
        <f t="shared" si="5"/>
        <v/>
      </c>
    </row>
    <row r="26" spans="1:6" ht="21" thickBot="1" x14ac:dyDescent="0.3">
      <c r="A26" s="11" t="s">
        <v>19</v>
      </c>
      <c r="B26" s="51">
        <v>22.53</v>
      </c>
      <c r="C26" s="78">
        <v>10</v>
      </c>
      <c r="D26" s="22"/>
      <c r="E26" s="7">
        <f t="shared" si="4"/>
        <v>0</v>
      </c>
      <c r="F26" s="8" t="str">
        <f t="shared" si="5"/>
        <v/>
      </c>
    </row>
    <row r="27" spans="1:6" ht="21" thickBot="1" x14ac:dyDescent="0.3">
      <c r="A27" s="12" t="s">
        <v>20</v>
      </c>
      <c r="B27" s="45">
        <v>20.47</v>
      </c>
      <c r="C27" s="76">
        <v>5</v>
      </c>
      <c r="D27" s="22"/>
      <c r="E27" s="7">
        <f t="shared" si="4"/>
        <v>0</v>
      </c>
      <c r="F27" s="8" t="str">
        <f t="shared" si="5"/>
        <v/>
      </c>
    </row>
    <row r="28" spans="1:6" ht="21" thickBot="1" x14ac:dyDescent="0.5">
      <c r="A28" s="23" t="s">
        <v>21</v>
      </c>
      <c r="B28" s="45">
        <v>82.66</v>
      </c>
      <c r="C28" s="54">
        <v>5</v>
      </c>
      <c r="D28" s="22"/>
      <c r="E28" s="7">
        <f t="shared" si="4"/>
        <v>0</v>
      </c>
      <c r="F28" s="8" t="str">
        <f t="shared" si="5"/>
        <v/>
      </c>
    </row>
    <row r="29" spans="1:6" ht="16.5" thickBot="1" x14ac:dyDescent="0.4">
      <c r="A29" s="13"/>
      <c r="B29" s="19"/>
      <c r="C29" s="19"/>
      <c r="D29" s="14"/>
      <c r="E29" s="7">
        <f>SUM(E22:E28)</f>
        <v>0</v>
      </c>
    </row>
    <row r="30" spans="1:6" ht="15.75" x14ac:dyDescent="0.25">
      <c r="A30" s="88" t="s">
        <v>22</v>
      </c>
      <c r="B30" s="88"/>
      <c r="C30" s="88"/>
      <c r="D30" s="88"/>
    </row>
    <row r="32" spans="1:6" ht="16.5" thickBot="1" x14ac:dyDescent="0.4">
      <c r="A32" s="24" t="s">
        <v>23</v>
      </c>
      <c r="B32" s="1"/>
      <c r="C32" s="25">
        <v>0.3</v>
      </c>
      <c r="D32" s="26"/>
      <c r="E32" s="1"/>
      <c r="F32" s="1"/>
    </row>
    <row r="33" spans="1:8" ht="32.25" thickTop="1" x14ac:dyDescent="0.35">
      <c r="A33" s="27" t="s">
        <v>24</v>
      </c>
      <c r="B33" s="28" t="s">
        <v>25</v>
      </c>
      <c r="C33" s="28" t="s">
        <v>26</v>
      </c>
      <c r="D33" s="28" t="s">
        <v>27</v>
      </c>
      <c r="E33" s="29" t="s">
        <v>28</v>
      </c>
      <c r="F33" s="29" t="s">
        <v>59</v>
      </c>
      <c r="G33" s="29" t="s">
        <v>3</v>
      </c>
      <c r="H33" s="1"/>
    </row>
    <row r="34" spans="1:8" ht="20.25" x14ac:dyDescent="0.25">
      <c r="A34" s="56">
        <v>0</v>
      </c>
      <c r="B34" s="57">
        <v>174.1</v>
      </c>
      <c r="C34" s="58">
        <v>52.23</v>
      </c>
      <c r="D34" s="58">
        <f>B34+C34</f>
        <v>226.32999999999998</v>
      </c>
      <c r="E34" s="56">
        <v>5</v>
      </c>
      <c r="F34" s="30"/>
      <c r="G34" s="31">
        <f>F34*E34</f>
        <v>0</v>
      </c>
      <c r="H34" s="8" t="str">
        <f>IF(F34&gt;D34,"ERROR TARIFA","")</f>
        <v/>
      </c>
    </row>
    <row r="35" spans="1:8" ht="20.25" x14ac:dyDescent="0.25">
      <c r="A35" s="56">
        <v>1</v>
      </c>
      <c r="B35" s="57">
        <v>181.49</v>
      </c>
      <c r="C35" s="58">
        <v>54.45</v>
      </c>
      <c r="D35" s="58">
        <f t="shared" ref="D35:D42" si="6">B35+C35</f>
        <v>235.94</v>
      </c>
      <c r="E35" s="56">
        <v>2</v>
      </c>
      <c r="F35" s="32"/>
      <c r="G35" s="31">
        <f t="shared" ref="G35:G42" si="7">F35*E35</f>
        <v>0</v>
      </c>
      <c r="H35" s="8" t="str">
        <f t="shared" ref="H35:H42" si="8">IF(F35&gt;D35,"ERROR TARIFA","")</f>
        <v/>
      </c>
    </row>
    <row r="36" spans="1:8" ht="20.25" x14ac:dyDescent="0.25">
      <c r="A36" s="56">
        <v>2</v>
      </c>
      <c r="B36" s="57">
        <v>229.55</v>
      </c>
      <c r="C36" s="58">
        <v>68.86</v>
      </c>
      <c r="D36" s="58">
        <f t="shared" si="6"/>
        <v>298.41000000000003</v>
      </c>
      <c r="E36" s="56">
        <v>2</v>
      </c>
      <c r="F36" s="32"/>
      <c r="G36" s="31">
        <f t="shared" si="7"/>
        <v>0</v>
      </c>
      <c r="H36" s="8" t="str">
        <f t="shared" si="8"/>
        <v/>
      </c>
    </row>
    <row r="37" spans="1:8" ht="20.25" x14ac:dyDescent="0.25">
      <c r="A37" s="56">
        <v>3</v>
      </c>
      <c r="B37" s="57">
        <v>337.85</v>
      </c>
      <c r="C37" s="58">
        <v>101.35</v>
      </c>
      <c r="D37" s="58">
        <f t="shared" si="6"/>
        <v>439.20000000000005</v>
      </c>
      <c r="E37" s="56">
        <v>2</v>
      </c>
      <c r="F37" s="32"/>
      <c r="G37" s="31">
        <f t="shared" si="7"/>
        <v>0</v>
      </c>
      <c r="H37" s="8" t="str">
        <f t="shared" si="8"/>
        <v/>
      </c>
    </row>
    <row r="38" spans="1:8" ht="20.25" x14ac:dyDescent="0.25">
      <c r="A38" s="56">
        <v>4</v>
      </c>
      <c r="B38" s="57">
        <v>458.73</v>
      </c>
      <c r="C38" s="58">
        <v>137.62</v>
      </c>
      <c r="D38" s="58">
        <f t="shared" si="6"/>
        <v>596.35</v>
      </c>
      <c r="E38" s="56">
        <v>8</v>
      </c>
      <c r="F38" s="32"/>
      <c r="G38" s="31">
        <f t="shared" si="7"/>
        <v>0</v>
      </c>
      <c r="H38" s="8" t="str">
        <f t="shared" si="8"/>
        <v/>
      </c>
    </row>
    <row r="39" spans="1:8" ht="20.25" x14ac:dyDescent="0.25">
      <c r="A39" s="56">
        <v>5</v>
      </c>
      <c r="B39" s="57">
        <v>615.46</v>
      </c>
      <c r="C39" s="58">
        <v>184.64</v>
      </c>
      <c r="D39" s="58">
        <f t="shared" si="6"/>
        <v>800.1</v>
      </c>
      <c r="E39" s="56">
        <v>1</v>
      </c>
      <c r="F39" s="32"/>
      <c r="G39" s="31">
        <f t="shared" si="7"/>
        <v>0</v>
      </c>
      <c r="H39" s="8" t="str">
        <f t="shared" si="8"/>
        <v/>
      </c>
    </row>
    <row r="40" spans="1:8" ht="20.25" x14ac:dyDescent="0.25">
      <c r="A40" s="56">
        <v>6</v>
      </c>
      <c r="B40" s="57">
        <v>822.46</v>
      </c>
      <c r="C40" s="58">
        <v>246.74</v>
      </c>
      <c r="D40" s="58">
        <f t="shared" si="6"/>
        <v>1069.2</v>
      </c>
      <c r="E40" s="56">
        <v>1</v>
      </c>
      <c r="F40" s="32"/>
      <c r="G40" s="31">
        <f t="shared" si="7"/>
        <v>0</v>
      </c>
      <c r="H40" s="8" t="str">
        <f t="shared" si="8"/>
        <v/>
      </c>
    </row>
    <row r="41" spans="1:8" ht="20.25" x14ac:dyDescent="0.25">
      <c r="A41" s="56">
        <v>7</v>
      </c>
      <c r="B41" s="57">
        <v>1058.29</v>
      </c>
      <c r="C41" s="58">
        <v>317.49</v>
      </c>
      <c r="D41" s="58">
        <f t="shared" si="6"/>
        <v>1375.78</v>
      </c>
      <c r="E41" s="56">
        <v>0</v>
      </c>
      <c r="F41" s="32"/>
      <c r="G41" s="31">
        <f t="shared" si="7"/>
        <v>0</v>
      </c>
      <c r="H41" s="8" t="str">
        <f t="shared" si="8"/>
        <v/>
      </c>
    </row>
    <row r="42" spans="1:8" ht="20.25" x14ac:dyDescent="0.25">
      <c r="A42" s="56">
        <v>8</v>
      </c>
      <c r="B42" s="57">
        <v>1350.19</v>
      </c>
      <c r="C42" s="58">
        <v>405.06</v>
      </c>
      <c r="D42" s="58">
        <f t="shared" si="6"/>
        <v>1755.25</v>
      </c>
      <c r="E42" s="56">
        <v>0</v>
      </c>
      <c r="F42" s="32"/>
      <c r="G42" s="31">
        <f t="shared" si="7"/>
        <v>0</v>
      </c>
      <c r="H42" s="8" t="str">
        <f t="shared" si="8"/>
        <v/>
      </c>
    </row>
    <row r="43" spans="1:8" ht="15.75" x14ac:dyDescent="0.35">
      <c r="A43" s="1"/>
      <c r="B43" s="1"/>
      <c r="C43" s="1"/>
      <c r="D43" s="26"/>
      <c r="E43" s="1"/>
      <c r="F43" s="33"/>
      <c r="G43" s="31">
        <f>SUM(G34:G42)</f>
        <v>0</v>
      </c>
    </row>
    <row r="44" spans="1:8" ht="15.75" x14ac:dyDescent="0.35">
      <c r="A44" s="34" t="s">
        <v>29</v>
      </c>
      <c r="B44" s="35"/>
      <c r="C44" s="35"/>
      <c r="D44" s="35"/>
      <c r="E44" s="35"/>
      <c r="F44" s="1"/>
    </row>
    <row r="47" spans="1:8" ht="16.5" thickBot="1" x14ac:dyDescent="0.4">
      <c r="A47" s="34" t="s">
        <v>30</v>
      </c>
      <c r="B47" s="1"/>
      <c r="C47" s="1"/>
      <c r="D47" s="1"/>
    </row>
    <row r="48" spans="1:8" ht="32.25" thickTop="1" x14ac:dyDescent="0.35">
      <c r="A48" s="27" t="s">
        <v>24</v>
      </c>
      <c r="B48" s="28" t="s">
        <v>31</v>
      </c>
      <c r="C48" s="29" t="s">
        <v>28</v>
      </c>
      <c r="D48" s="29" t="s">
        <v>59</v>
      </c>
      <c r="E48" s="29" t="s">
        <v>3</v>
      </c>
      <c r="F48" s="1"/>
    </row>
    <row r="49" spans="1:6" ht="20.25" x14ac:dyDescent="0.25">
      <c r="A49" s="56">
        <v>0</v>
      </c>
      <c r="B49" s="57">
        <v>130.15</v>
      </c>
      <c r="C49" s="56">
        <v>5</v>
      </c>
      <c r="D49" s="59"/>
      <c r="E49" s="60">
        <f>D49*C49</f>
        <v>0</v>
      </c>
      <c r="F49" s="8" t="str">
        <f>IF(D49&gt;B49,"ERROR TARIFA","")</f>
        <v/>
      </c>
    </row>
    <row r="50" spans="1:6" ht="20.25" x14ac:dyDescent="0.25">
      <c r="A50" s="56">
        <v>1</v>
      </c>
      <c r="B50" s="57">
        <v>130.15999999999997</v>
      </c>
      <c r="C50" s="56">
        <v>2</v>
      </c>
      <c r="D50" s="61"/>
      <c r="E50" s="60">
        <f t="shared" ref="E50:E57" si="9">D50*C50</f>
        <v>0</v>
      </c>
      <c r="F50" s="8" t="str">
        <f t="shared" ref="F50:F57" si="10">IF(D50&gt;B50,"ERROR TARIFA","")</f>
        <v/>
      </c>
    </row>
    <row r="51" spans="1:6" ht="20.25" x14ac:dyDescent="0.25">
      <c r="A51" s="56">
        <v>2</v>
      </c>
      <c r="B51" s="57">
        <v>130.15999999999997</v>
      </c>
      <c r="C51" s="56">
        <v>2</v>
      </c>
      <c r="D51" s="61"/>
      <c r="E51" s="60">
        <f t="shared" si="9"/>
        <v>0</v>
      </c>
      <c r="F51" s="8" t="str">
        <f t="shared" si="10"/>
        <v/>
      </c>
    </row>
    <row r="52" spans="1:6" ht="20.25" x14ac:dyDescent="0.25">
      <c r="A52" s="56">
        <v>3</v>
      </c>
      <c r="B52" s="57">
        <v>200.70999999999992</v>
      </c>
      <c r="C52" s="56">
        <v>2</v>
      </c>
      <c r="D52" s="61"/>
      <c r="E52" s="60">
        <f t="shared" si="9"/>
        <v>0</v>
      </c>
      <c r="F52" s="8" t="str">
        <f t="shared" si="10"/>
        <v/>
      </c>
    </row>
    <row r="53" spans="1:6" ht="20.25" x14ac:dyDescent="0.25">
      <c r="A53" s="56">
        <v>4</v>
      </c>
      <c r="B53" s="57">
        <v>200.70999999999992</v>
      </c>
      <c r="C53" s="56">
        <v>8</v>
      </c>
      <c r="D53" s="61"/>
      <c r="E53" s="60">
        <f t="shared" si="9"/>
        <v>0</v>
      </c>
      <c r="F53" s="8" t="str">
        <f t="shared" si="10"/>
        <v/>
      </c>
    </row>
    <row r="54" spans="1:6" ht="20.25" x14ac:dyDescent="0.25">
      <c r="A54" s="56">
        <v>5</v>
      </c>
      <c r="B54" s="57">
        <v>267.59999999999991</v>
      </c>
      <c r="C54" s="56">
        <v>1</v>
      </c>
      <c r="D54" s="61"/>
      <c r="E54" s="60">
        <f t="shared" si="9"/>
        <v>0</v>
      </c>
      <c r="F54" s="8" t="str">
        <f t="shared" si="10"/>
        <v/>
      </c>
    </row>
    <row r="55" spans="1:6" ht="20.25" x14ac:dyDescent="0.25">
      <c r="A55" s="56">
        <v>6</v>
      </c>
      <c r="B55" s="57">
        <v>267.61000000000013</v>
      </c>
      <c r="C55" s="56">
        <v>1</v>
      </c>
      <c r="D55" s="61"/>
      <c r="E55" s="60">
        <f t="shared" si="9"/>
        <v>0</v>
      </c>
      <c r="F55" s="8" t="str">
        <f t="shared" si="10"/>
        <v/>
      </c>
    </row>
    <row r="56" spans="1:6" ht="20.25" x14ac:dyDescent="0.25">
      <c r="A56" s="56">
        <v>7</v>
      </c>
      <c r="B56" s="57">
        <v>360.05000000000018</v>
      </c>
      <c r="C56" s="56">
        <v>0</v>
      </c>
      <c r="D56" s="61"/>
      <c r="E56" s="60">
        <f t="shared" si="9"/>
        <v>0</v>
      </c>
      <c r="F56" s="8" t="str">
        <f t="shared" si="10"/>
        <v/>
      </c>
    </row>
    <row r="57" spans="1:6" ht="20.25" x14ac:dyDescent="0.25">
      <c r="A57" s="56">
        <v>8</v>
      </c>
      <c r="B57" s="57">
        <v>360.05000000000018</v>
      </c>
      <c r="C57" s="56">
        <v>0</v>
      </c>
      <c r="D57" s="61"/>
      <c r="E57" s="60">
        <f t="shared" si="9"/>
        <v>0</v>
      </c>
      <c r="F57" s="8" t="str">
        <f t="shared" si="10"/>
        <v/>
      </c>
    </row>
    <row r="58" spans="1:6" ht="20.25" x14ac:dyDescent="0.45">
      <c r="A58" s="62"/>
      <c r="B58" s="62"/>
      <c r="C58" s="62"/>
      <c r="D58" s="63"/>
      <c r="E58" s="60">
        <f>SUM(E49:E57)</f>
        <v>0</v>
      </c>
    </row>
    <row r="61" spans="1:6" ht="16.5" thickBot="1" x14ac:dyDescent="0.4">
      <c r="A61" s="36" t="s">
        <v>32</v>
      </c>
      <c r="B61" s="1"/>
      <c r="C61" s="1"/>
      <c r="D61" s="1"/>
    </row>
    <row r="62" spans="1:6" ht="48" thickTop="1" x14ac:dyDescent="0.35">
      <c r="A62" s="27" t="s">
        <v>24</v>
      </c>
      <c r="B62" s="28" t="s">
        <v>33</v>
      </c>
      <c r="C62" s="29" t="s">
        <v>28</v>
      </c>
      <c r="D62" s="29" t="s">
        <v>59</v>
      </c>
      <c r="E62" s="29" t="s">
        <v>3</v>
      </c>
      <c r="F62" s="1"/>
    </row>
    <row r="63" spans="1:6" ht="20.25" x14ac:dyDescent="0.25">
      <c r="A63" s="56">
        <v>0</v>
      </c>
      <c r="B63" s="57">
        <v>261.14999999999998</v>
      </c>
      <c r="C63" s="56">
        <v>5</v>
      </c>
      <c r="D63" s="59"/>
      <c r="E63" s="60">
        <f>D63*C63</f>
        <v>0</v>
      </c>
      <c r="F63" s="8" t="str">
        <f>IF(D63&gt;B63,"ERROR TARIFA","")</f>
        <v/>
      </c>
    </row>
    <row r="64" spans="1:6" ht="20.25" x14ac:dyDescent="0.25">
      <c r="A64" s="56">
        <v>1</v>
      </c>
      <c r="B64" s="57">
        <v>272.24</v>
      </c>
      <c r="C64" s="56">
        <v>2</v>
      </c>
      <c r="D64" s="61"/>
      <c r="E64" s="60">
        <f t="shared" ref="E64:E71" si="11">D64*C64</f>
        <v>0</v>
      </c>
      <c r="F64" s="8" t="str">
        <f t="shared" ref="F64:F71" si="12">IF(D64&gt;B64,"ERROR TARIFA","")</f>
        <v/>
      </c>
    </row>
    <row r="65" spans="1:6" ht="20.25" x14ac:dyDescent="0.25">
      <c r="A65" s="56">
        <v>2</v>
      </c>
      <c r="B65" s="57">
        <v>344.32</v>
      </c>
      <c r="C65" s="56">
        <v>2</v>
      </c>
      <c r="D65" s="61"/>
      <c r="E65" s="60">
        <f t="shared" si="11"/>
        <v>0</v>
      </c>
      <c r="F65" s="8" t="str">
        <f t="shared" si="12"/>
        <v/>
      </c>
    </row>
    <row r="66" spans="1:6" ht="20.25" x14ac:dyDescent="0.25">
      <c r="A66" s="56">
        <v>3</v>
      </c>
      <c r="B66" s="57">
        <v>506.78</v>
      </c>
      <c r="C66" s="56">
        <v>2</v>
      </c>
      <c r="D66" s="61"/>
      <c r="E66" s="60">
        <f t="shared" si="11"/>
        <v>0</v>
      </c>
      <c r="F66" s="8" t="str">
        <f t="shared" si="12"/>
        <v/>
      </c>
    </row>
    <row r="67" spans="1:6" ht="20.25" x14ac:dyDescent="0.25">
      <c r="A67" s="56">
        <v>4</v>
      </c>
      <c r="B67" s="57">
        <v>688.09</v>
      </c>
      <c r="C67" s="56">
        <v>8</v>
      </c>
      <c r="D67" s="61"/>
      <c r="E67" s="60">
        <f t="shared" si="11"/>
        <v>0</v>
      </c>
      <c r="F67" s="8" t="str">
        <f t="shared" si="12"/>
        <v/>
      </c>
    </row>
    <row r="68" spans="1:6" ht="20.25" x14ac:dyDescent="0.25">
      <c r="A68" s="56">
        <v>5</v>
      </c>
      <c r="B68" s="57">
        <v>923.19</v>
      </c>
      <c r="C68" s="56">
        <v>1</v>
      </c>
      <c r="D68" s="61"/>
      <c r="E68" s="60">
        <f t="shared" si="11"/>
        <v>0</v>
      </c>
      <c r="F68" s="8" t="str">
        <f t="shared" si="12"/>
        <v/>
      </c>
    </row>
    <row r="69" spans="1:6" ht="20.25" x14ac:dyDescent="0.25">
      <c r="A69" s="56">
        <v>6</v>
      </c>
      <c r="B69" s="57">
        <v>1233.69</v>
      </c>
      <c r="C69" s="56">
        <v>1</v>
      </c>
      <c r="D69" s="61"/>
      <c r="E69" s="60">
        <f t="shared" si="11"/>
        <v>0</v>
      </c>
      <c r="F69" s="8" t="str">
        <f t="shared" si="12"/>
        <v/>
      </c>
    </row>
    <row r="70" spans="1:6" ht="20.25" x14ac:dyDescent="0.25">
      <c r="A70" s="56">
        <v>7</v>
      </c>
      <c r="B70" s="57">
        <v>1587.44</v>
      </c>
      <c r="C70" s="56">
        <v>0</v>
      </c>
      <c r="D70" s="61"/>
      <c r="E70" s="60">
        <f t="shared" si="11"/>
        <v>0</v>
      </c>
      <c r="F70" s="8" t="str">
        <f t="shared" si="12"/>
        <v/>
      </c>
    </row>
    <row r="71" spans="1:6" ht="20.25" x14ac:dyDescent="0.25">
      <c r="A71" s="56">
        <v>8</v>
      </c>
      <c r="B71" s="57">
        <v>2025.29</v>
      </c>
      <c r="C71" s="56">
        <v>0</v>
      </c>
      <c r="D71" s="61"/>
      <c r="E71" s="60">
        <f t="shared" si="11"/>
        <v>0</v>
      </c>
      <c r="F71" s="8" t="str">
        <f t="shared" si="12"/>
        <v/>
      </c>
    </row>
    <row r="72" spans="1:6" ht="20.25" x14ac:dyDescent="0.45">
      <c r="A72" s="62"/>
      <c r="B72" s="62"/>
      <c r="C72" s="62"/>
      <c r="D72" s="63"/>
      <c r="E72" s="60">
        <f>SUM(E63:E71)</f>
        <v>0</v>
      </c>
    </row>
    <row r="75" spans="1:6" ht="15.75" x14ac:dyDescent="0.35">
      <c r="A75" s="34" t="s">
        <v>34</v>
      </c>
      <c r="B75" s="35"/>
      <c r="C75" s="35"/>
      <c r="D75" s="34" t="s">
        <v>35</v>
      </c>
      <c r="E75" s="35"/>
      <c r="F75" s="35"/>
    </row>
    <row r="76" spans="1:6" ht="15.75" x14ac:dyDescent="0.35">
      <c r="A76" s="80" t="s">
        <v>36</v>
      </c>
      <c r="B76" s="80"/>
      <c r="C76" s="35"/>
      <c r="D76" s="80" t="s">
        <v>37</v>
      </c>
      <c r="E76" s="80"/>
      <c r="F76" s="35"/>
    </row>
    <row r="77" spans="1:6" ht="15.75" x14ac:dyDescent="0.25">
      <c r="A77" s="80" t="s">
        <v>38</v>
      </c>
      <c r="B77" s="80"/>
      <c r="C77" s="80"/>
      <c r="D77" s="80" t="s">
        <v>39</v>
      </c>
      <c r="E77" s="80"/>
      <c r="F77" s="80"/>
    </row>
    <row r="78" spans="1:6" ht="44.25" customHeight="1" x14ac:dyDescent="0.35">
      <c r="A78" s="79" t="s">
        <v>40</v>
      </c>
      <c r="B78" s="79"/>
      <c r="C78" s="79"/>
      <c r="D78" s="80" t="s">
        <v>41</v>
      </c>
      <c r="E78" s="80"/>
      <c r="F78" s="35"/>
    </row>
    <row r="79" spans="1:6" ht="15.75" x14ac:dyDescent="0.35">
      <c r="A79" s="80" t="s">
        <v>42</v>
      </c>
      <c r="B79" s="80"/>
      <c r="C79" s="35"/>
      <c r="D79" s="34" t="s">
        <v>43</v>
      </c>
      <c r="E79" s="34"/>
      <c r="F79" s="35"/>
    </row>
    <row r="80" spans="1:6" ht="15.75" x14ac:dyDescent="0.35">
      <c r="A80" s="80" t="s">
        <v>44</v>
      </c>
      <c r="B80" s="80"/>
      <c r="C80" s="35"/>
      <c r="D80" s="34" t="s">
        <v>45</v>
      </c>
      <c r="E80" s="34"/>
      <c r="F80" s="35"/>
    </row>
    <row r="81" spans="1:6" ht="15.75" x14ac:dyDescent="0.35">
      <c r="A81" s="80" t="s">
        <v>46</v>
      </c>
      <c r="B81" s="80"/>
      <c r="C81" s="35"/>
      <c r="D81" s="35"/>
      <c r="E81" s="35"/>
      <c r="F81" s="35"/>
    </row>
    <row r="82" spans="1:6" ht="15.75" x14ac:dyDescent="0.35">
      <c r="A82" s="80" t="s">
        <v>47</v>
      </c>
      <c r="B82" s="80"/>
      <c r="C82" s="35"/>
      <c r="D82" s="37"/>
      <c r="E82" s="37"/>
      <c r="F82" s="37"/>
    </row>
    <row r="83" spans="1:6" ht="15.75" x14ac:dyDescent="0.35">
      <c r="A83" s="1"/>
      <c r="B83" s="1"/>
      <c r="C83" s="1"/>
      <c r="D83" s="1"/>
      <c r="E83" s="1"/>
      <c r="F83" s="1"/>
    </row>
    <row r="84" spans="1:6" ht="15.75" x14ac:dyDescent="0.35">
      <c r="A84" s="1"/>
      <c r="B84" s="1"/>
      <c r="C84" s="1"/>
      <c r="D84" s="1"/>
      <c r="E84" s="1"/>
      <c r="F84" s="1"/>
    </row>
    <row r="85" spans="1:6" x14ac:dyDescent="0.25">
      <c r="A85" s="87" t="s">
        <v>48</v>
      </c>
      <c r="B85" s="87"/>
      <c r="C85" s="87"/>
      <c r="D85" s="87"/>
      <c r="E85" s="87"/>
      <c r="F85" s="87"/>
    </row>
    <row r="86" spans="1:6" ht="63" customHeight="1" x14ac:dyDescent="0.25">
      <c r="A86" s="87"/>
      <c r="B86" s="87"/>
      <c r="C86" s="87"/>
      <c r="D86" s="87"/>
      <c r="E86" s="87"/>
      <c r="F86" s="87"/>
    </row>
    <row r="87" spans="1:6" ht="59.25" customHeight="1" x14ac:dyDescent="0.35">
      <c r="A87" s="79" t="s">
        <v>49</v>
      </c>
      <c r="B87" s="79"/>
      <c r="C87" s="79"/>
      <c r="D87" s="79"/>
      <c r="E87" s="79"/>
      <c r="F87" s="1"/>
    </row>
    <row r="89" spans="1:6" ht="14.25" thickBot="1" x14ac:dyDescent="0.3"/>
    <row r="90" spans="1:6" ht="17.25" thickTop="1" thickBot="1" x14ac:dyDescent="0.4">
      <c r="D90" s="4" t="s">
        <v>53</v>
      </c>
      <c r="E90" s="4" t="s">
        <v>3</v>
      </c>
      <c r="F90" s="1"/>
    </row>
    <row r="91" spans="1:6" ht="21.75" thickTop="1" thickBot="1" x14ac:dyDescent="0.3">
      <c r="A91" s="64" t="s">
        <v>50</v>
      </c>
      <c r="B91" s="65">
        <v>5000</v>
      </c>
      <c r="C91" s="66">
        <v>1</v>
      </c>
      <c r="D91" s="67"/>
      <c r="E91" s="68">
        <f>D91*C91</f>
        <v>0</v>
      </c>
      <c r="F91" s="8" t="str">
        <f>IF(D91&gt;B91,"ERROR TARIFA","")</f>
        <v/>
      </c>
    </row>
    <row r="92" spans="1:6" ht="21" thickBot="1" x14ac:dyDescent="0.3">
      <c r="A92" s="69" t="s">
        <v>51</v>
      </c>
      <c r="B92" s="70">
        <v>1000</v>
      </c>
      <c r="C92" s="71">
        <v>1</v>
      </c>
      <c r="D92" s="67"/>
      <c r="E92" s="68">
        <f t="shared" ref="E92:E93" si="13">D92*C92</f>
        <v>0</v>
      </c>
      <c r="F92" s="8" t="str">
        <f t="shared" ref="F92:F93" si="14">IF(D92&gt;B92,"ERROR TARIFA","")</f>
        <v/>
      </c>
    </row>
    <row r="93" spans="1:6" ht="21" thickBot="1" x14ac:dyDescent="0.3">
      <c r="A93" s="69" t="s">
        <v>52</v>
      </c>
      <c r="B93" s="70">
        <v>1000</v>
      </c>
      <c r="C93" s="71">
        <v>1</v>
      </c>
      <c r="D93" s="72"/>
      <c r="E93" s="68">
        <f t="shared" si="13"/>
        <v>0</v>
      </c>
      <c r="F93" s="8" t="str">
        <f t="shared" si="14"/>
        <v/>
      </c>
    </row>
    <row r="94" spans="1:6" ht="21" thickBot="1" x14ac:dyDescent="0.5">
      <c r="A94" s="62"/>
      <c r="B94" s="62"/>
      <c r="C94" s="62"/>
      <c r="D94" s="63"/>
      <c r="E94" s="68">
        <f>SUM(E91:E93)</f>
        <v>0</v>
      </c>
    </row>
    <row r="97" spans="1:6" ht="32.25" customHeight="1" x14ac:dyDescent="0.45">
      <c r="A97" s="83" t="s">
        <v>56</v>
      </c>
      <c r="B97" s="84"/>
      <c r="C97" s="38"/>
      <c r="D97" s="39"/>
      <c r="E97" s="39"/>
      <c r="F97" s="73">
        <f>E9+E18+E29+G43+E58+E72+E94</f>
        <v>0</v>
      </c>
    </row>
    <row r="98" spans="1:6" ht="32.25" customHeight="1" x14ac:dyDescent="0.45">
      <c r="A98" s="85" t="s">
        <v>57</v>
      </c>
      <c r="B98" s="86"/>
      <c r="C98" s="40">
        <v>3</v>
      </c>
      <c r="F98" s="74">
        <f>F97*3</f>
        <v>0</v>
      </c>
    </row>
    <row r="99" spans="1:6" x14ac:dyDescent="0.25">
      <c r="C99" s="41"/>
    </row>
    <row r="100" spans="1:6" ht="51" customHeight="1" x14ac:dyDescent="0.25">
      <c r="A100" s="82" t="s">
        <v>58</v>
      </c>
      <c r="B100" s="82"/>
      <c r="C100" s="82"/>
      <c r="D100" s="82"/>
      <c r="E100" s="82"/>
      <c r="F100" s="82"/>
    </row>
  </sheetData>
  <mergeCells count="18">
    <mergeCell ref="A98:B98"/>
    <mergeCell ref="A100:F100"/>
    <mergeCell ref="A79:B79"/>
    <mergeCell ref="A80:B80"/>
    <mergeCell ref="A81:B81"/>
    <mergeCell ref="A82:B82"/>
    <mergeCell ref="A85:F86"/>
    <mergeCell ref="A87:E87"/>
    <mergeCell ref="A78:C78"/>
    <mergeCell ref="D78:E78"/>
    <mergeCell ref="A1:G1"/>
    <mergeCell ref="A2:F2"/>
    <mergeCell ref="A97:B97"/>
    <mergeCell ref="A30:D30"/>
    <mergeCell ref="A76:B76"/>
    <mergeCell ref="D76:E76"/>
    <mergeCell ref="A77:C77"/>
    <mergeCell ref="D77:F7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2024-02-20T10:07:50Z</dcterms:created>
  <dcterms:modified xsi:type="dcterms:W3CDTF">2024-02-20T12:35:38Z</dcterms:modified>
</cp:coreProperties>
</file>