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Murcia\Murcia\Hospitalario\2023-MURCIA-HOSPITALARIO\"/>
    </mc:Choice>
  </mc:AlternateContent>
  <xr:revisionPtr revIDLastSave="0" documentId="13_ncr:1_{4FD65366-FCB1-4F84-8607-9FF5CA1C7E0F}" xr6:coauthVersionLast="47" xr6:coauthVersionMax="47" xr10:uidLastSave="{00000000-0000-0000-0000-000000000000}"/>
  <bookViews>
    <workbookView xWindow="-120" yWindow="-120" windowWidth="29040" windowHeight="15840" xr2:uid="{2A96D881-4B99-49B1-A204-4950C1AC712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5" i="1" l="1"/>
  <c r="H120" i="1"/>
  <c r="H121" i="1"/>
  <c r="H122" i="1"/>
  <c r="H123" i="1"/>
  <c r="H124" i="1"/>
  <c r="H119" i="1"/>
  <c r="I119" i="1"/>
  <c r="I120" i="1"/>
  <c r="I121" i="1"/>
  <c r="I122" i="1"/>
  <c r="I123" i="1"/>
  <c r="I124" i="1"/>
  <c r="I118" i="1"/>
  <c r="E86" i="1"/>
  <c r="E87" i="1"/>
  <c r="E88" i="1"/>
  <c r="E89" i="1"/>
  <c r="E90" i="1"/>
  <c r="E91" i="1"/>
  <c r="E92" i="1"/>
  <c r="E93" i="1"/>
  <c r="E94" i="1"/>
  <c r="E95" i="1"/>
  <c r="E96" i="1"/>
  <c r="E85" i="1"/>
  <c r="E97" i="1" s="1"/>
  <c r="F86" i="1"/>
  <c r="F87" i="1"/>
  <c r="F88" i="1"/>
  <c r="F89" i="1"/>
  <c r="F90" i="1"/>
  <c r="F91" i="1"/>
  <c r="F92" i="1"/>
  <c r="F93" i="1"/>
  <c r="F94" i="1"/>
  <c r="F95" i="1"/>
  <c r="F96" i="1"/>
  <c r="F85" i="1"/>
  <c r="E80" i="1"/>
  <c r="E72" i="1"/>
  <c r="E73" i="1"/>
  <c r="E74" i="1"/>
  <c r="E75" i="1"/>
  <c r="E76" i="1"/>
  <c r="E77" i="1"/>
  <c r="E78" i="1"/>
  <c r="E79" i="1"/>
  <c r="E71" i="1"/>
  <c r="F72" i="1"/>
  <c r="F73" i="1"/>
  <c r="F74" i="1"/>
  <c r="F75" i="1"/>
  <c r="F76" i="1"/>
  <c r="F77" i="1"/>
  <c r="F78" i="1"/>
  <c r="F79" i="1"/>
  <c r="F71" i="1"/>
  <c r="G54" i="1"/>
  <c r="G55" i="1"/>
  <c r="G56" i="1"/>
  <c r="G57" i="1"/>
  <c r="G58" i="1"/>
  <c r="G59" i="1"/>
  <c r="G60" i="1"/>
  <c r="G61" i="1"/>
  <c r="G53" i="1"/>
  <c r="H54" i="1"/>
  <c r="H55" i="1"/>
  <c r="H56" i="1"/>
  <c r="H57" i="1"/>
  <c r="H58" i="1"/>
  <c r="H59" i="1"/>
  <c r="H60" i="1"/>
  <c r="H61" i="1"/>
  <c r="H53" i="1"/>
  <c r="E46" i="1"/>
  <c r="E44" i="1"/>
  <c r="E45" i="1"/>
  <c r="E43" i="1"/>
  <c r="F44" i="1"/>
  <c r="F45" i="1"/>
  <c r="F43" i="1"/>
  <c r="E38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20" i="1"/>
  <c r="E6" i="1"/>
  <c r="E7" i="1"/>
  <c r="E8" i="1"/>
  <c r="E9" i="1"/>
  <c r="E10" i="1"/>
  <c r="E11" i="1"/>
  <c r="E12" i="1"/>
  <c r="E13" i="1"/>
  <c r="E14" i="1"/>
  <c r="E15" i="1"/>
  <c r="E16" i="1"/>
  <c r="E5" i="1"/>
  <c r="F6" i="1"/>
  <c r="F7" i="1"/>
  <c r="F8" i="1"/>
  <c r="F9" i="1"/>
  <c r="F10" i="1"/>
  <c r="F11" i="1"/>
  <c r="F12" i="1"/>
  <c r="F13" i="1"/>
  <c r="F14" i="1"/>
  <c r="F15" i="1"/>
  <c r="F16" i="1"/>
  <c r="F5" i="1"/>
  <c r="G62" i="1" l="1"/>
  <c r="E17" i="1"/>
  <c r="F130" i="1" l="1"/>
  <c r="F131" i="1" s="1"/>
</calcChain>
</file>

<file path=xl/sharedStrings.xml><?xml version="1.0" encoding="utf-8"?>
<sst xmlns="http://schemas.openxmlformats.org/spreadsheetml/2006/main" count="122" uniqueCount="101">
  <si>
    <t>Urgencias y visitas</t>
  </si>
  <si>
    <t>Precio Ud.</t>
  </si>
  <si>
    <t>Ud.</t>
  </si>
  <si>
    <t>Total</t>
  </si>
  <si>
    <t>URGENCIAS (incluye honorarios médicos, box de urgencia, radiología, analítica convencional, curas de urgencias, yesos, material de cura y medicación administrada, otras situaciones de urgencias)</t>
  </si>
  <si>
    <t>PRIMERA CONSULTA TRAUMATOLOGIA</t>
  </si>
  <si>
    <t>VISITA SUCESIVAS TRAUMATOLOGIA</t>
  </si>
  <si>
    <t>1ª CONSULTA ESPECIALISTA (Incluye medicación entregada al paciente. Consulta especialista y consulta enfermería)</t>
  </si>
  <si>
    <t>VISITAS SUCESIVAS ESPECIALISTA (incluye medicación entregada al paciente. consulta especialista y consulta enfermeria)</t>
  </si>
  <si>
    <t>CURA PEQUEÑA (incluye sala de curas y material)</t>
  </si>
  <si>
    <t>CURA MEDIANA (incluye sala de curas y material)</t>
  </si>
  <si>
    <t>CURA GRANDE (incluye sala de curas y material)</t>
  </si>
  <si>
    <t>INYECTABLES</t>
  </si>
  <si>
    <t>REHABILITACION</t>
  </si>
  <si>
    <t>ONDAS DE CHOQUE</t>
  </si>
  <si>
    <t>CAMARA HIPERBARICA</t>
  </si>
  <si>
    <t>Pruebas diagnosticas</t>
  </si>
  <si>
    <t>RX PEQUEÑA</t>
  </si>
  <si>
    <t>RX MEDIANA</t>
  </si>
  <si>
    <t>RX GRANDE</t>
  </si>
  <si>
    <t>AUDIOMETRIA</t>
  </si>
  <si>
    <t>RMN SIMPLE</t>
  </si>
  <si>
    <t>RMN DOBLE</t>
  </si>
  <si>
    <t>RMN TRIPLE</t>
  </si>
  <si>
    <t>CONTRASTE RMN</t>
  </si>
  <si>
    <t>CONTRASTE TAC</t>
  </si>
  <si>
    <t>ECOGRAFIAS</t>
  </si>
  <si>
    <t>ECO-DOPPLER ARTERIAL EE.SS O EE.II.</t>
  </si>
  <si>
    <t>ECO-DOPPLER VENOSO EE.SS O EE.II.</t>
  </si>
  <si>
    <t>TAC</t>
  </si>
  <si>
    <t>ELECTROMIOGRAMA</t>
  </si>
  <si>
    <t>INFILTRACIONES</t>
  </si>
  <si>
    <t>BIOPSIA</t>
  </si>
  <si>
    <t>TEST RAPIDO</t>
  </si>
  <si>
    <t>TEST PCR DE SARS-COV2</t>
  </si>
  <si>
    <t>*Para las segundas proyecciones de Rx la tarifa será el 50%</t>
  </si>
  <si>
    <t xml:space="preserve">Estancias </t>
  </si>
  <si>
    <t>CONCEPTO</t>
  </si>
  <si>
    <t>PRECIO UD.</t>
  </si>
  <si>
    <t>UD.</t>
  </si>
  <si>
    <t>TOTAL</t>
  </si>
  <si>
    <r>
      <t xml:space="preserve">PREOPERATORIO </t>
    </r>
    <r>
      <rPr>
        <sz val="12"/>
        <color indexed="8"/>
        <rFont val="HelveticaNowText Regular"/>
        <family val="2"/>
      </rPr>
      <t>(incluye visita anestesista, Rx tórax, electrocardiograma, analítica)</t>
    </r>
  </si>
  <si>
    <r>
      <t xml:space="preserve">ESTANCIA EN PLANTA </t>
    </r>
    <r>
      <rPr>
        <sz val="12"/>
        <color indexed="8"/>
        <rFont val="HelveticaNowText Regular"/>
        <family val="2"/>
      </rPr>
      <t xml:space="preserve"> (incluye material de cura y medicación, gastos médicos, laboratorio simple, pruebas diagnósticas excepto TAC y RMN)</t>
    </r>
  </si>
  <si>
    <t>HOSPITAL DE DIA ( incluye material de cura y medicación, gastos médicos, pruebas diagnósticas excepto TAC Y RMN)</t>
  </si>
  <si>
    <t>**Tanto el importe de material de cura como el importe de material de osteosíntesis no se tendrá en cuenta para el cálculo económico.</t>
  </si>
  <si>
    <t>Honorarios médicos</t>
  </si>
  <si>
    <t>GRUPO</t>
  </si>
  <si>
    <t>HONORARIOS MÉDICOS</t>
  </si>
  <si>
    <t>AYUNDATIA 30%</t>
  </si>
  <si>
    <t>TOTAL HHMM + AYUDANTIA</t>
  </si>
  <si>
    <t>AYUDANTÍA QUIRÚRGICA</t>
  </si>
  <si>
    <t>30% honorarios médicos Se facturarán cuando haya un médico ayudante quirúrgico en la intervención</t>
  </si>
  <si>
    <t>Nomenclátor de intervenciones quirúrgicas basado en la clasificación de la Organización médica colegial</t>
  </si>
  <si>
    <t>** La ayudantía quirúrgica se facturarán cuando haya un médico ayudante quirúrgico en la intervención</t>
  </si>
  <si>
    <t xml:space="preserve">**Cuando en un mismo acto quirúrgico se realizan varios procedimientos, se facturará el 100% del honorario médico según el Grupo Quirúrgico (GQ) del procedimiento más complejo, y el 50% de los honorarios médicos de los GQ de cada uno de los procedimientos quirúrgicos sucesivos. La tarifa a aplicar por el gasto hospitalario es la del GQ con mayor importe. </t>
  </si>
  <si>
    <t>Honorarios Anestesia</t>
  </si>
  <si>
    <t>HONORARIOS ANESTESIA</t>
  </si>
  <si>
    <t>Quirófanos</t>
  </si>
  <si>
    <t>DERECHOS DE QUIROFANO*</t>
  </si>
  <si>
    <t>MATERIAL DE OSTEOSINTESIS*</t>
  </si>
  <si>
    <t>MATERIAL DE CURA Y FARMACIA*</t>
  </si>
  <si>
    <t>MATERIAL DESECHABLE*</t>
  </si>
  <si>
    <t>*Los importes de material de cura, material de osteosíntesis y material desechable no se tendrá en cuenta para el cálculo económico.</t>
  </si>
  <si>
    <t>*INCLUYE:</t>
  </si>
  <si>
    <t>NO INCLUYE:</t>
  </si>
  <si>
    <t>Derechos de quirófano y sala de reanimación</t>
  </si>
  <si>
    <t>Material de osteosíntesis e implantes</t>
  </si>
  <si>
    <t>1 día de estancia hospitalaria y hostelería del paciente</t>
  </si>
  <si>
    <t>Medicación y material especial que no sea habitual en el quirófano</t>
  </si>
  <si>
    <t>Medicación material y fungibles de quirófano y planta de hospitalización</t>
  </si>
  <si>
    <t>Anatomía patológica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</si>
  <si>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</si>
  <si>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</si>
  <si>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</si>
  <si>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</si>
  <si>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</si>
  <si>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</si>
  <si>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</si>
  <si>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</si>
  <si>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</si>
  <si>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 xml:space="preserve">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 </t>
  </si>
  <si>
    <t xml:space="preserve">Forfaits quirúrgicos programados </t>
  </si>
  <si>
    <t>FORFAITS QUIRÚRGICOS</t>
  </si>
  <si>
    <t>HOSPITALIZACION *</t>
  </si>
  <si>
    <t>HONORARIOS MÉDICOS **</t>
  </si>
  <si>
    <t>ANESTESISTA</t>
  </si>
  <si>
    <t xml:space="preserve">MENISCOPATIA/ARTROSCOPIA </t>
  </si>
  <si>
    <t>EPICONDILITIS</t>
  </si>
  <si>
    <t xml:space="preserve">TUNEL CARPIANO </t>
  </si>
  <si>
    <t>CIRUGÍA DE LESIÓN DE VAINA-TENDÓN DE LA MANO (De Quervain, Dedo en resorte, Dedo en martillo, Ganglión, etc.)</t>
  </si>
  <si>
    <t>RETIRADA DE MATERIAL DE AGUJAS DE KIRSCHNER</t>
  </si>
  <si>
    <t>RETIRADA DE MATERIAL DE OSTEOSÍNTESIS PEQUEÑO (tornillos y placas atornilladas de dedos, manos, muñecas, pie y tobillos)</t>
  </si>
  <si>
    <t xml:space="preserve">*INCLUYE
- Derechos de quirófano y sala de reanimación
- Cirugía Mayor Ambulatoria y/o un día de ingreso (máximo)
- Medicación, material y fungibles de quirófano y planta de hospitalización
- Amplificador de RX
- Monitorización
- Derechos de Artroscopio
- Instrumentista
**INCLUYE
-Médico ayudante quirúrgico cuando lo haya
Cuando el Forfait Quirúrgico Programado requiera más de un día de ingreso se aplicará la tarifa de estancia ofertada 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</si>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</sst>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u/>
      <sz val="12"/>
      <name val="HelveticaNowText Regular"/>
      <family val="2"/>
    </font>
    <font>
      <b/>
      <sz val="12"/>
      <color rgb="FF3F3F3F"/>
      <name val="HelveticaNowText Regular"/>
      <family val="2"/>
    </font>
    <font>
      <sz val="12"/>
      <color rgb="FF000000"/>
      <name val="HelveticaNowText Regular"/>
      <family val="2"/>
    </font>
    <font>
      <sz val="12"/>
      <color indexed="8"/>
      <name val="HelveticaNowText Regular"/>
      <family val="2"/>
    </font>
    <font>
      <b/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/>
      <diagonal/>
    </border>
    <border>
      <left/>
      <right style="medium">
        <color rgb="FF3F3F3F"/>
      </right>
      <top style="medium">
        <color rgb="FF3F3F3F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/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3F3F3F"/>
      </bottom>
      <diagonal/>
    </border>
    <border>
      <left style="medium">
        <color rgb="FF3F3F3F"/>
      </left>
      <right style="medium">
        <color rgb="FF3F3F3F"/>
      </right>
      <top/>
      <bottom style="medium">
        <color rgb="FF3F3F3F"/>
      </bottom>
      <diagonal/>
    </border>
    <border>
      <left style="medium">
        <color rgb="FF3F3F3F"/>
      </left>
      <right style="medium">
        <color rgb="FF3F3F3F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3F3F3F"/>
      </left>
      <right/>
      <top style="medium">
        <color rgb="FF3F3F3F"/>
      </top>
      <bottom/>
      <diagonal/>
    </border>
    <border>
      <left style="medium">
        <color rgb="FF3F3F3F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128">
    <xf numFmtId="0" fontId="0" fillId="0" borderId="0" xfId="0"/>
    <xf numFmtId="0" fontId="5" fillId="3" borderId="8" xfId="0" applyFont="1" applyFill="1" applyBorder="1" applyAlignment="1">
      <alignment vertical="center" wrapText="1"/>
    </xf>
    <xf numFmtId="0" fontId="11" fillId="3" borderId="0" xfId="0" applyFont="1" applyFill="1" applyAlignment="1">
      <alignment horizontal="center"/>
    </xf>
    <xf numFmtId="0" fontId="0" fillId="3" borderId="0" xfId="0" applyFill="1"/>
    <xf numFmtId="0" fontId="4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0" xfId="0" applyFont="1" applyFill="1"/>
    <xf numFmtId="0" fontId="5" fillId="3" borderId="4" xfId="0" applyFont="1" applyFill="1" applyBorder="1" applyAlignment="1">
      <alignment vertical="center" wrapText="1"/>
    </xf>
    <xf numFmtId="164" fontId="5" fillId="3" borderId="5" xfId="0" applyNumberFormat="1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44" fontId="13" fillId="3" borderId="5" xfId="1" applyFont="1" applyFill="1" applyBorder="1" applyAlignment="1" applyProtection="1">
      <alignment horizontal="right" vertical="center"/>
      <protection locked="0"/>
    </xf>
    <xf numFmtId="0" fontId="13" fillId="3" borderId="0" xfId="0" applyFont="1" applyFill="1" applyAlignment="1">
      <alignment horizontal="right"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2" fontId="5" fillId="3" borderId="6" xfId="0" applyNumberFormat="1" applyFont="1" applyFill="1" applyBorder="1" applyAlignment="1">
      <alignment horizontal="left" vertical="center" wrapText="1"/>
    </xf>
    <xf numFmtId="164" fontId="5" fillId="3" borderId="7" xfId="0" applyNumberFormat="1" applyFont="1" applyFill="1" applyBorder="1" applyAlignment="1">
      <alignment horizontal="right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 wrapText="1"/>
    </xf>
    <xf numFmtId="164" fontId="5" fillId="3" borderId="10" xfId="0" applyNumberFormat="1" applyFont="1" applyFill="1" applyBorder="1" applyAlignment="1">
      <alignment horizontal="right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 wrapText="1"/>
    </xf>
    <xf numFmtId="164" fontId="5" fillId="3" borderId="11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164" fontId="5" fillId="3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 wrapText="1"/>
    </xf>
    <xf numFmtId="164" fontId="5" fillId="3" borderId="0" xfId="0" applyNumberFormat="1" applyFont="1" applyFill="1" applyAlignment="1">
      <alignment vertical="center" wrapText="1"/>
    </xf>
    <xf numFmtId="44" fontId="4" fillId="3" borderId="0" xfId="0" applyNumberFormat="1" applyFont="1" applyFill="1"/>
    <xf numFmtId="0" fontId="5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vertical="center"/>
    </xf>
    <xf numFmtId="164" fontId="5" fillId="3" borderId="12" xfId="0" applyNumberFormat="1" applyFont="1" applyFill="1" applyBorder="1" applyAlignment="1">
      <alignment horizontal="right" vertical="center"/>
    </xf>
    <xf numFmtId="0" fontId="5" fillId="3" borderId="4" xfId="0" applyFont="1" applyFill="1" applyBorder="1" applyAlignment="1">
      <alignment vertical="center"/>
    </xf>
    <xf numFmtId="0" fontId="5" fillId="3" borderId="0" xfId="0" applyFont="1" applyFill="1"/>
    <xf numFmtId="164" fontId="5" fillId="3" borderId="0" xfId="0" applyNumberFormat="1" applyFont="1" applyFill="1" applyAlignment="1">
      <alignment horizontal="right" vertical="center"/>
    </xf>
    <xf numFmtId="164" fontId="4" fillId="3" borderId="0" xfId="0" applyNumberFormat="1" applyFont="1" applyFill="1"/>
    <xf numFmtId="0" fontId="3" fillId="3" borderId="0" xfId="0" applyFont="1" applyFill="1" applyAlignment="1">
      <alignment horizontal="left" vertical="center"/>
    </xf>
    <xf numFmtId="0" fontId="6" fillId="3" borderId="0" xfId="0" applyFont="1" applyFill="1"/>
    <xf numFmtId="164" fontId="5" fillId="3" borderId="0" xfId="0" applyNumberFormat="1" applyFont="1" applyFill="1" applyAlignment="1">
      <alignment horizontal="right"/>
    </xf>
    <xf numFmtId="164" fontId="5" fillId="3" borderId="0" xfId="0" applyNumberFormat="1" applyFont="1" applyFill="1" applyAlignment="1">
      <alignment vertical="center"/>
    </xf>
    <xf numFmtId="0" fontId="7" fillId="3" borderId="13" xfId="2" applyFont="1" applyFill="1" applyBorder="1" applyAlignment="1">
      <alignment horizontal="center" vertical="center"/>
    </xf>
    <xf numFmtId="164" fontId="7" fillId="3" borderId="13" xfId="2" applyNumberFormat="1" applyFont="1" applyFill="1" applyBorder="1" applyAlignment="1">
      <alignment horizontal="center" vertical="center" wrapText="1"/>
    </xf>
    <xf numFmtId="0" fontId="7" fillId="3" borderId="13" xfId="2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164" fontId="8" fillId="3" borderId="5" xfId="0" applyNumberFormat="1" applyFont="1" applyFill="1" applyBorder="1" applyAlignment="1">
      <alignment horizontal="right" vertical="center"/>
    </xf>
    <xf numFmtId="0" fontId="8" fillId="3" borderId="5" xfId="0" applyFont="1" applyFill="1" applyBorder="1" applyAlignment="1">
      <alignment horizontal="center" vertical="center"/>
    </xf>
    <xf numFmtId="164" fontId="8" fillId="3" borderId="0" xfId="0" applyNumberFormat="1" applyFont="1" applyFill="1" applyAlignment="1">
      <alignment horizontal="right" vertical="center"/>
    </xf>
    <xf numFmtId="0" fontId="3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8" fontId="4" fillId="3" borderId="12" xfId="0" applyNumberFormat="1" applyFont="1" applyFill="1" applyBorder="1" applyAlignment="1">
      <alignment horizontal="right" vertical="center"/>
    </xf>
    <xf numFmtId="8" fontId="4" fillId="3" borderId="16" xfId="0" applyNumberFormat="1" applyFont="1" applyFill="1" applyBorder="1" applyAlignment="1">
      <alignment horizontal="right" vertical="center"/>
    </xf>
    <xf numFmtId="8" fontId="4" fillId="3" borderId="8" xfId="0" applyNumberFormat="1" applyFont="1" applyFill="1" applyBorder="1" applyAlignment="1">
      <alignment horizontal="right" vertical="center"/>
    </xf>
    <xf numFmtId="0" fontId="8" fillId="3" borderId="7" xfId="0" applyFont="1" applyFill="1" applyBorder="1" applyAlignment="1">
      <alignment horizontal="center" vertical="center"/>
    </xf>
    <xf numFmtId="44" fontId="13" fillId="3" borderId="19" xfId="1" applyFont="1" applyFill="1" applyBorder="1" applyAlignment="1" applyProtection="1">
      <alignment horizontal="right" vertical="center"/>
      <protection locked="0"/>
    </xf>
    <xf numFmtId="8" fontId="4" fillId="3" borderId="5" xfId="0" applyNumberFormat="1" applyFont="1" applyFill="1" applyBorder="1" applyAlignment="1">
      <alignment horizontal="right" vertical="center"/>
    </xf>
    <xf numFmtId="8" fontId="4" fillId="3" borderId="7" xfId="0" applyNumberFormat="1" applyFont="1" applyFill="1" applyBorder="1" applyAlignment="1">
      <alignment horizontal="right" vertical="center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8" fontId="4" fillId="3" borderId="0" xfId="0" applyNumberFormat="1" applyFont="1" applyFill="1" applyAlignment="1">
      <alignment horizontal="right" vertical="center"/>
    </xf>
    <xf numFmtId="8" fontId="4" fillId="3" borderId="0" xfId="0" applyNumberFormat="1" applyFont="1" applyFill="1"/>
    <xf numFmtId="0" fontId="10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justify" vertical="center"/>
    </xf>
    <xf numFmtId="164" fontId="8" fillId="3" borderId="0" xfId="0" applyNumberFormat="1" applyFont="1" applyFill="1" applyAlignment="1">
      <alignment horizontal="right" vertical="center" wrapText="1"/>
    </xf>
    <xf numFmtId="0" fontId="8" fillId="3" borderId="0" xfId="0" applyFont="1" applyFill="1" applyAlignment="1">
      <alignment horizontal="center" vertical="center" wrapText="1"/>
    </xf>
    <xf numFmtId="164" fontId="5" fillId="3" borderId="0" xfId="0" applyNumberFormat="1" applyFont="1" applyFill="1"/>
    <xf numFmtId="0" fontId="7" fillId="3" borderId="5" xfId="2" applyFont="1" applyFill="1" applyBorder="1" applyAlignment="1">
      <alignment horizontal="center" vertical="center"/>
    </xf>
    <xf numFmtId="164" fontId="7" fillId="3" borderId="5" xfId="2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8" fontId="5" fillId="3" borderId="0" xfId="0" applyNumberFormat="1" applyFont="1" applyFill="1"/>
    <xf numFmtId="0" fontId="5" fillId="3" borderId="0" xfId="0" applyFont="1" applyFill="1" applyAlignment="1">
      <alignment horizontal="left" vertical="center" wrapText="1"/>
    </xf>
    <xf numFmtId="0" fontId="8" fillId="3" borderId="5" xfId="0" applyFont="1" applyFill="1" applyBorder="1" applyAlignment="1">
      <alignment vertical="center"/>
    </xf>
    <xf numFmtId="8" fontId="8" fillId="3" borderId="5" xfId="0" applyNumberFormat="1" applyFont="1" applyFill="1" applyBorder="1" applyAlignment="1">
      <alignment horizontal="right"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right" vertical="center" wrapText="1"/>
    </xf>
    <xf numFmtId="164" fontId="5" fillId="3" borderId="0" xfId="0" applyNumberFormat="1" applyFont="1" applyFill="1" applyAlignment="1">
      <alignment horizontal="left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24" xfId="0" applyFont="1" applyFill="1" applyBorder="1" applyAlignment="1">
      <alignment horizontal="left" vertical="center" wrapText="1"/>
    </xf>
    <xf numFmtId="164" fontId="5" fillId="3" borderId="23" xfId="0" applyNumberFormat="1" applyFont="1" applyFill="1" applyBorder="1" applyAlignment="1">
      <alignment horizontal="right"/>
    </xf>
    <xf numFmtId="164" fontId="5" fillId="3" borderId="24" xfId="0" applyNumberFormat="1" applyFont="1" applyFill="1" applyBorder="1"/>
    <xf numFmtId="0" fontId="5" fillId="3" borderId="25" xfId="0" applyFont="1" applyFill="1" applyBorder="1" applyAlignment="1">
      <alignment horizontal="left" vertical="center" wrapText="1"/>
    </xf>
    <xf numFmtId="164" fontId="5" fillId="3" borderId="26" xfId="0" applyNumberFormat="1" applyFont="1" applyFill="1" applyBorder="1" applyAlignment="1">
      <alignment horizontal="right"/>
    </xf>
    <xf numFmtId="0" fontId="5" fillId="3" borderId="27" xfId="0" applyFont="1" applyFill="1" applyBorder="1"/>
    <xf numFmtId="164" fontId="5" fillId="3" borderId="27" xfId="0" applyNumberFormat="1" applyFont="1" applyFill="1" applyBorder="1" applyAlignment="1">
      <alignment vertical="center"/>
    </xf>
    <xf numFmtId="164" fontId="5" fillId="3" borderId="28" xfId="0" applyNumberFormat="1" applyFont="1" applyFill="1" applyBorder="1"/>
    <xf numFmtId="0" fontId="10" fillId="3" borderId="29" xfId="0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10" fillId="3" borderId="0" xfId="0" applyFont="1" applyFill="1"/>
    <xf numFmtId="0" fontId="12" fillId="3" borderId="32" xfId="0" applyFont="1" applyFill="1" applyBorder="1" applyAlignment="1">
      <alignment horizontal="center" vertical="center"/>
    </xf>
    <xf numFmtId="0" fontId="14" fillId="3" borderId="0" xfId="0" applyFont="1" applyFill="1"/>
    <xf numFmtId="0" fontId="0" fillId="3" borderId="0" xfId="0" applyFill="1" applyAlignment="1">
      <alignment horizontal="center" vertical="center"/>
    </xf>
    <xf numFmtId="164" fontId="12" fillId="3" borderId="32" xfId="0" applyNumberFormat="1" applyFont="1" applyFill="1" applyBorder="1" applyAlignment="1">
      <alignment horizontal="right"/>
    </xf>
    <xf numFmtId="0" fontId="15" fillId="3" borderId="32" xfId="0" applyFont="1" applyFill="1" applyBorder="1" applyAlignment="1">
      <alignment horizontal="center" vertical="center"/>
    </xf>
    <xf numFmtId="0" fontId="16" fillId="3" borderId="0" xfId="0" applyFont="1" applyFill="1"/>
    <xf numFmtId="164" fontId="15" fillId="3" borderId="32" xfId="0" applyNumberFormat="1" applyFont="1" applyFill="1" applyBorder="1"/>
    <xf numFmtId="0" fontId="4" fillId="3" borderId="0" xfId="0" applyFont="1" applyFill="1" applyAlignment="1">
      <alignment horizontal="left" vertical="top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1A236-B787-4169-8B16-3935D91DBF43}">
  <dimension ref="A1:I135"/>
  <sheetViews>
    <sheetView tabSelected="1" workbookViewId="0">
      <selection activeCell="I98" sqref="I98"/>
    </sheetView>
  </sheetViews>
  <sheetFormatPr baseColWidth="10" defaultRowHeight="15" x14ac:dyDescent="0.25"/>
  <cols>
    <col min="1" max="1" width="47.28515625" style="3" bestFit="1" customWidth="1"/>
    <col min="2" max="2" width="27.140625" style="3" bestFit="1" customWidth="1"/>
    <col min="3" max="3" width="35.28515625" style="3" bestFit="1" customWidth="1"/>
    <col min="4" max="4" width="34.28515625" style="3" bestFit="1" customWidth="1"/>
    <col min="5" max="5" width="18.85546875" style="3" bestFit="1" customWidth="1"/>
    <col min="6" max="7" width="25.85546875" style="3" bestFit="1" customWidth="1"/>
    <col min="8" max="9" width="17.85546875" style="3" bestFit="1" customWidth="1"/>
    <col min="10" max="16384" width="11.42578125" style="3"/>
  </cols>
  <sheetData>
    <row r="1" spans="1:8" ht="23.25" x14ac:dyDescent="0.5">
      <c r="A1" s="2" t="s">
        <v>93</v>
      </c>
      <c r="B1" s="2"/>
      <c r="C1" s="2"/>
      <c r="D1" s="2"/>
      <c r="E1" s="2"/>
      <c r="F1" s="2"/>
      <c r="G1" s="2"/>
    </row>
    <row r="2" spans="1:8" ht="211.5" customHeight="1" x14ac:dyDescent="0.25">
      <c r="A2" s="4" t="s">
        <v>94</v>
      </c>
      <c r="B2" s="4"/>
      <c r="C2" s="4"/>
      <c r="D2" s="4"/>
      <c r="E2" s="4"/>
      <c r="F2" s="4"/>
      <c r="G2" s="4"/>
    </row>
    <row r="3" spans="1:8" ht="15.75" thickBot="1" x14ac:dyDescent="0.3"/>
    <row r="4" spans="1:8" ht="21" thickBot="1" x14ac:dyDescent="0.5">
      <c r="A4" s="5" t="s">
        <v>0</v>
      </c>
      <c r="B4" s="6" t="s">
        <v>1</v>
      </c>
      <c r="C4" s="7" t="s">
        <v>2</v>
      </c>
      <c r="D4" s="6" t="s">
        <v>99</v>
      </c>
      <c r="E4" s="6" t="s">
        <v>3</v>
      </c>
      <c r="G4" s="8"/>
      <c r="H4" s="8"/>
    </row>
    <row r="5" spans="1:8" ht="122.25" thickBot="1" x14ac:dyDescent="0.5">
      <c r="A5" s="9" t="s">
        <v>4</v>
      </c>
      <c r="B5" s="10">
        <v>50</v>
      </c>
      <c r="C5" s="11">
        <v>100</v>
      </c>
      <c r="D5" s="12"/>
      <c r="E5" s="10">
        <f>D5*C5</f>
        <v>0</v>
      </c>
      <c r="F5" s="13" t="str">
        <f>IF(D5&gt;B5,"ERROR TARIFA","")</f>
        <v/>
      </c>
      <c r="G5" s="8"/>
      <c r="H5" s="8"/>
    </row>
    <row r="6" spans="1:8" ht="21" thickBot="1" x14ac:dyDescent="0.5">
      <c r="A6" s="14" t="s">
        <v>5</v>
      </c>
      <c r="B6" s="10">
        <v>66.66</v>
      </c>
      <c r="C6" s="15">
        <v>86</v>
      </c>
      <c r="D6" s="10"/>
      <c r="E6" s="10">
        <f t="shared" ref="E6:E16" si="0">D6*C6</f>
        <v>0</v>
      </c>
      <c r="F6" s="13" t="str">
        <f t="shared" ref="F6:F16" si="1">IF(D6&gt;B6,"ERROR TARIFA","")</f>
        <v/>
      </c>
      <c r="G6" s="8"/>
      <c r="H6" s="8"/>
    </row>
    <row r="7" spans="1:8" ht="21" thickBot="1" x14ac:dyDescent="0.5">
      <c r="A7" s="14" t="s">
        <v>6</v>
      </c>
      <c r="B7" s="10">
        <v>31</v>
      </c>
      <c r="C7" s="15">
        <v>10</v>
      </c>
      <c r="D7" s="10"/>
      <c r="E7" s="10">
        <f t="shared" si="0"/>
        <v>0</v>
      </c>
      <c r="F7" s="13" t="str">
        <f t="shared" si="1"/>
        <v/>
      </c>
      <c r="G7" s="8"/>
      <c r="H7" s="8"/>
    </row>
    <row r="8" spans="1:8" ht="81.75" thickBot="1" x14ac:dyDescent="0.5">
      <c r="A8" s="9" t="s">
        <v>7</v>
      </c>
      <c r="B8" s="10">
        <v>20</v>
      </c>
      <c r="C8" s="15">
        <v>15</v>
      </c>
      <c r="D8" s="10"/>
      <c r="E8" s="10">
        <f t="shared" si="0"/>
        <v>0</v>
      </c>
      <c r="F8" s="13" t="str">
        <f t="shared" si="1"/>
        <v/>
      </c>
      <c r="G8" s="8"/>
      <c r="H8" s="8"/>
    </row>
    <row r="9" spans="1:8" ht="81.75" thickBot="1" x14ac:dyDescent="0.5">
      <c r="A9" s="16" t="s">
        <v>8</v>
      </c>
      <c r="B9" s="10">
        <v>20</v>
      </c>
      <c r="C9" s="15">
        <v>150</v>
      </c>
      <c r="D9" s="10"/>
      <c r="E9" s="10">
        <f t="shared" si="0"/>
        <v>0</v>
      </c>
      <c r="F9" s="13" t="str">
        <f t="shared" si="1"/>
        <v/>
      </c>
      <c r="G9" s="8"/>
      <c r="H9" s="8"/>
    </row>
    <row r="10" spans="1:8" ht="41.25" thickBot="1" x14ac:dyDescent="0.5">
      <c r="A10" s="1" t="s">
        <v>9</v>
      </c>
      <c r="B10" s="17">
        <v>7</v>
      </c>
      <c r="C10" s="18">
        <v>30</v>
      </c>
      <c r="D10" s="10"/>
      <c r="E10" s="10">
        <f t="shared" si="0"/>
        <v>0</v>
      </c>
      <c r="F10" s="13" t="str">
        <f t="shared" si="1"/>
        <v/>
      </c>
      <c r="G10" s="8"/>
      <c r="H10" s="8"/>
    </row>
    <row r="11" spans="1:8" ht="41.25" thickBot="1" x14ac:dyDescent="0.5">
      <c r="A11" s="9" t="s">
        <v>10</v>
      </c>
      <c r="B11" s="10">
        <v>15</v>
      </c>
      <c r="C11" s="11">
        <v>10</v>
      </c>
      <c r="D11" s="10"/>
      <c r="E11" s="10">
        <f t="shared" si="0"/>
        <v>0</v>
      </c>
      <c r="F11" s="13" t="str">
        <f t="shared" si="1"/>
        <v/>
      </c>
      <c r="G11" s="8"/>
      <c r="H11" s="8"/>
    </row>
    <row r="12" spans="1:8" ht="41.25" thickBot="1" x14ac:dyDescent="0.5">
      <c r="A12" s="1" t="s">
        <v>11</v>
      </c>
      <c r="B12" s="17">
        <v>27</v>
      </c>
      <c r="C12" s="18">
        <v>10</v>
      </c>
      <c r="D12" s="10"/>
      <c r="E12" s="10">
        <f t="shared" si="0"/>
        <v>0</v>
      </c>
      <c r="F12" s="13" t="str">
        <f t="shared" si="1"/>
        <v/>
      </c>
      <c r="G12" s="8"/>
      <c r="H12" s="8"/>
    </row>
    <row r="13" spans="1:8" ht="21" thickBot="1" x14ac:dyDescent="0.5">
      <c r="A13" s="1" t="s">
        <v>12</v>
      </c>
      <c r="B13" s="17">
        <v>1.8</v>
      </c>
      <c r="C13" s="18">
        <v>5</v>
      </c>
      <c r="D13" s="10"/>
      <c r="E13" s="10">
        <f t="shared" si="0"/>
        <v>0</v>
      </c>
      <c r="F13" s="13" t="str">
        <f t="shared" si="1"/>
        <v/>
      </c>
      <c r="G13" s="8"/>
      <c r="H13" s="8"/>
    </row>
    <row r="14" spans="1:8" ht="21" thickBot="1" x14ac:dyDescent="0.5">
      <c r="A14" s="19" t="s">
        <v>13</v>
      </c>
      <c r="B14" s="20">
        <v>10</v>
      </c>
      <c r="C14" s="21">
        <v>350</v>
      </c>
      <c r="D14" s="10"/>
      <c r="E14" s="10">
        <f t="shared" si="0"/>
        <v>0</v>
      </c>
      <c r="F14" s="13" t="str">
        <f t="shared" si="1"/>
        <v/>
      </c>
      <c r="G14" s="8"/>
      <c r="H14" s="8"/>
    </row>
    <row r="15" spans="1:8" ht="21" thickBot="1" x14ac:dyDescent="0.5">
      <c r="A15" s="22" t="s">
        <v>14</v>
      </c>
      <c r="B15" s="23">
        <v>30</v>
      </c>
      <c r="C15" s="24">
        <v>5</v>
      </c>
      <c r="D15" s="25"/>
      <c r="E15" s="10">
        <f t="shared" si="0"/>
        <v>0</v>
      </c>
      <c r="F15" s="13" t="str">
        <f t="shared" si="1"/>
        <v/>
      </c>
      <c r="G15" s="8"/>
      <c r="H15" s="8"/>
    </row>
    <row r="16" spans="1:8" ht="21" thickBot="1" x14ac:dyDescent="0.5">
      <c r="A16" s="26" t="s">
        <v>15</v>
      </c>
      <c r="B16" s="27">
        <v>50</v>
      </c>
      <c r="C16" s="28">
        <v>40</v>
      </c>
      <c r="D16" s="10"/>
      <c r="E16" s="10">
        <f t="shared" si="0"/>
        <v>0</v>
      </c>
      <c r="F16" s="13" t="str">
        <f t="shared" si="1"/>
        <v/>
      </c>
      <c r="G16" s="8"/>
      <c r="H16" s="8"/>
    </row>
    <row r="17" spans="1:8" ht="20.25" x14ac:dyDescent="0.45">
      <c r="A17" s="29"/>
      <c r="B17" s="8"/>
      <c r="C17" s="8"/>
      <c r="D17" s="30"/>
      <c r="E17" s="31">
        <f>SUM(E5:E16)</f>
        <v>0</v>
      </c>
      <c r="F17" s="8"/>
      <c r="G17" s="8"/>
      <c r="H17" s="8"/>
    </row>
    <row r="18" spans="1:8" ht="21" thickBot="1" x14ac:dyDescent="0.5">
      <c r="A18" s="8"/>
      <c r="B18" s="8"/>
      <c r="C18" s="8"/>
      <c r="D18" s="8"/>
      <c r="E18" s="8"/>
      <c r="F18" s="8"/>
      <c r="G18" s="8"/>
      <c r="H18" s="8"/>
    </row>
    <row r="19" spans="1:8" ht="21" thickBot="1" x14ac:dyDescent="0.5">
      <c r="A19" s="5" t="s">
        <v>16</v>
      </c>
      <c r="B19" s="6" t="s">
        <v>1</v>
      </c>
      <c r="C19" s="7" t="s">
        <v>2</v>
      </c>
      <c r="D19" s="6" t="s">
        <v>99</v>
      </c>
      <c r="E19" s="6" t="s">
        <v>3</v>
      </c>
      <c r="G19" s="8"/>
      <c r="H19" s="8"/>
    </row>
    <row r="20" spans="1:8" ht="21" thickBot="1" x14ac:dyDescent="0.5">
      <c r="A20" s="32" t="s">
        <v>17</v>
      </c>
      <c r="B20" s="27">
        <v>7</v>
      </c>
      <c r="C20" s="33">
        <v>60</v>
      </c>
      <c r="D20" s="12"/>
      <c r="E20" s="27">
        <f>D20*C20</f>
        <v>0</v>
      </c>
      <c r="F20" s="13" t="str">
        <f>IF(D20&gt;B20,"ERROR TARIFA","")</f>
        <v/>
      </c>
      <c r="G20" s="8"/>
      <c r="H20" s="8"/>
    </row>
    <row r="21" spans="1:8" ht="21" thickBot="1" x14ac:dyDescent="0.5">
      <c r="A21" s="34" t="s">
        <v>18</v>
      </c>
      <c r="B21" s="17">
        <v>10</v>
      </c>
      <c r="C21" s="18">
        <v>25</v>
      </c>
      <c r="D21" s="35"/>
      <c r="E21" s="27">
        <f t="shared" ref="E21:E37" si="2">D21*C21</f>
        <v>0</v>
      </c>
      <c r="F21" s="13" t="str">
        <f t="shared" ref="F21:F37" si="3">IF(D21&gt;B21,"ERROR TARIFA","")</f>
        <v/>
      </c>
      <c r="G21" s="8"/>
      <c r="H21" s="8"/>
    </row>
    <row r="22" spans="1:8" ht="21" thickBot="1" x14ac:dyDescent="0.5">
      <c r="A22" s="34" t="s">
        <v>19</v>
      </c>
      <c r="B22" s="17">
        <v>10</v>
      </c>
      <c r="C22" s="18">
        <v>25</v>
      </c>
      <c r="D22" s="35"/>
      <c r="E22" s="27">
        <f t="shared" si="2"/>
        <v>0</v>
      </c>
      <c r="F22" s="13" t="str">
        <f t="shared" si="3"/>
        <v/>
      </c>
      <c r="G22" s="8"/>
      <c r="H22" s="8"/>
    </row>
    <row r="23" spans="1:8" ht="21" thickBot="1" x14ac:dyDescent="0.5">
      <c r="A23" s="34" t="s">
        <v>20</v>
      </c>
      <c r="B23" s="17">
        <v>18</v>
      </c>
      <c r="C23" s="18">
        <v>3</v>
      </c>
      <c r="D23" s="35"/>
      <c r="E23" s="27">
        <f t="shared" si="2"/>
        <v>0</v>
      </c>
      <c r="F23" s="13" t="str">
        <f t="shared" si="3"/>
        <v/>
      </c>
      <c r="G23" s="8"/>
      <c r="H23" s="8"/>
    </row>
    <row r="24" spans="1:8" ht="21" thickBot="1" x14ac:dyDescent="0.5">
      <c r="A24" s="34" t="s">
        <v>21</v>
      </c>
      <c r="B24" s="17">
        <v>100</v>
      </c>
      <c r="C24" s="18">
        <v>70</v>
      </c>
      <c r="D24" s="35"/>
      <c r="E24" s="27">
        <f t="shared" si="2"/>
        <v>0</v>
      </c>
      <c r="F24" s="13" t="str">
        <f t="shared" si="3"/>
        <v/>
      </c>
      <c r="G24" s="8"/>
      <c r="H24" s="8"/>
    </row>
    <row r="25" spans="1:8" ht="21" thickBot="1" x14ac:dyDescent="0.5">
      <c r="A25" s="34" t="s">
        <v>22</v>
      </c>
      <c r="B25" s="17">
        <v>150</v>
      </c>
      <c r="C25" s="18">
        <v>5</v>
      </c>
      <c r="D25" s="35"/>
      <c r="E25" s="27">
        <f t="shared" si="2"/>
        <v>0</v>
      </c>
      <c r="F25" s="13" t="str">
        <f t="shared" si="3"/>
        <v/>
      </c>
      <c r="G25" s="8"/>
      <c r="H25" s="8"/>
    </row>
    <row r="26" spans="1:8" ht="21" thickBot="1" x14ac:dyDescent="0.5">
      <c r="A26" s="34" t="s">
        <v>23</v>
      </c>
      <c r="B26" s="17">
        <v>210</v>
      </c>
      <c r="C26" s="18">
        <v>2</v>
      </c>
      <c r="D26" s="35"/>
      <c r="E26" s="27">
        <f t="shared" si="2"/>
        <v>0</v>
      </c>
      <c r="F26" s="13" t="str">
        <f t="shared" si="3"/>
        <v/>
      </c>
      <c r="G26" s="8"/>
      <c r="H26" s="8"/>
    </row>
    <row r="27" spans="1:8" ht="21" thickBot="1" x14ac:dyDescent="0.5">
      <c r="A27" s="34" t="s">
        <v>24</v>
      </c>
      <c r="B27" s="17">
        <v>45</v>
      </c>
      <c r="C27" s="18">
        <v>5</v>
      </c>
      <c r="D27" s="35"/>
      <c r="E27" s="27">
        <f t="shared" si="2"/>
        <v>0</v>
      </c>
      <c r="F27" s="13" t="str">
        <f t="shared" si="3"/>
        <v/>
      </c>
      <c r="G27" s="8"/>
      <c r="H27" s="8"/>
    </row>
    <row r="28" spans="1:8" ht="21" thickBot="1" x14ac:dyDescent="0.5">
      <c r="A28" s="34" t="s">
        <v>25</v>
      </c>
      <c r="B28" s="17">
        <v>50</v>
      </c>
      <c r="C28" s="18">
        <v>5</v>
      </c>
      <c r="D28" s="35"/>
      <c r="E28" s="27">
        <f t="shared" si="2"/>
        <v>0</v>
      </c>
      <c r="F28" s="13" t="str">
        <f t="shared" si="3"/>
        <v/>
      </c>
      <c r="G28" s="8"/>
      <c r="H28" s="8"/>
    </row>
    <row r="29" spans="1:8" ht="21" thickBot="1" x14ac:dyDescent="0.5">
      <c r="A29" s="32" t="s">
        <v>26</v>
      </c>
      <c r="B29" s="17">
        <v>22</v>
      </c>
      <c r="C29" s="28">
        <v>35</v>
      </c>
      <c r="D29" s="35"/>
      <c r="E29" s="27">
        <f t="shared" si="2"/>
        <v>0</v>
      </c>
      <c r="F29" s="13" t="str">
        <f t="shared" si="3"/>
        <v/>
      </c>
      <c r="G29" s="8"/>
      <c r="H29" s="8"/>
    </row>
    <row r="30" spans="1:8" ht="21" thickBot="1" x14ac:dyDescent="0.5">
      <c r="A30" s="32" t="s">
        <v>27</v>
      </c>
      <c r="B30" s="17">
        <v>70.739999999999995</v>
      </c>
      <c r="C30" s="28">
        <v>5</v>
      </c>
      <c r="D30" s="35"/>
      <c r="E30" s="27">
        <f t="shared" si="2"/>
        <v>0</v>
      </c>
      <c r="F30" s="13" t="str">
        <f t="shared" si="3"/>
        <v/>
      </c>
      <c r="G30" s="8"/>
      <c r="H30" s="8"/>
    </row>
    <row r="31" spans="1:8" ht="21" thickBot="1" x14ac:dyDescent="0.5">
      <c r="A31" s="32" t="s">
        <v>28</v>
      </c>
      <c r="B31" s="17">
        <v>70.739999999999995</v>
      </c>
      <c r="C31" s="21">
        <v>5</v>
      </c>
      <c r="D31" s="35"/>
      <c r="E31" s="27">
        <f t="shared" si="2"/>
        <v>0</v>
      </c>
      <c r="F31" s="13" t="str">
        <f t="shared" si="3"/>
        <v/>
      </c>
      <c r="G31" s="8"/>
      <c r="H31" s="8"/>
    </row>
    <row r="32" spans="1:8" ht="21" thickBot="1" x14ac:dyDescent="0.5">
      <c r="A32" s="32" t="s">
        <v>29</v>
      </c>
      <c r="B32" s="17">
        <v>100</v>
      </c>
      <c r="C32" s="28">
        <v>30</v>
      </c>
      <c r="D32" s="35"/>
      <c r="E32" s="27">
        <f t="shared" si="2"/>
        <v>0</v>
      </c>
      <c r="F32" s="13" t="str">
        <f t="shared" si="3"/>
        <v/>
      </c>
      <c r="G32" s="8"/>
      <c r="H32" s="8"/>
    </row>
    <row r="33" spans="1:8" ht="21" thickBot="1" x14ac:dyDescent="0.5">
      <c r="A33" s="32" t="s">
        <v>30</v>
      </c>
      <c r="B33" s="17">
        <v>80</v>
      </c>
      <c r="C33" s="28">
        <v>5</v>
      </c>
      <c r="D33" s="35"/>
      <c r="E33" s="27">
        <f t="shared" si="2"/>
        <v>0</v>
      </c>
      <c r="F33" s="13" t="str">
        <f t="shared" si="3"/>
        <v/>
      </c>
      <c r="G33" s="8"/>
      <c r="H33" s="8"/>
    </row>
    <row r="34" spans="1:8" ht="21" thickBot="1" x14ac:dyDescent="0.5">
      <c r="A34" s="32" t="s">
        <v>31</v>
      </c>
      <c r="B34" s="17">
        <v>72.86</v>
      </c>
      <c r="C34" s="28">
        <v>5</v>
      </c>
      <c r="D34" s="35"/>
      <c r="E34" s="27">
        <f t="shared" si="2"/>
        <v>0</v>
      </c>
      <c r="F34" s="13" t="str">
        <f t="shared" si="3"/>
        <v/>
      </c>
      <c r="G34" s="8"/>
      <c r="H34" s="8"/>
    </row>
    <row r="35" spans="1:8" ht="21" thickBot="1" x14ac:dyDescent="0.5">
      <c r="A35" s="32" t="s">
        <v>32</v>
      </c>
      <c r="B35" s="17">
        <v>90</v>
      </c>
      <c r="C35" s="28">
        <v>3</v>
      </c>
      <c r="D35" s="35"/>
      <c r="E35" s="27">
        <f t="shared" si="2"/>
        <v>0</v>
      </c>
      <c r="F35" s="13" t="str">
        <f t="shared" si="3"/>
        <v/>
      </c>
      <c r="G35" s="8"/>
      <c r="H35" s="8"/>
    </row>
    <row r="36" spans="1:8" ht="21" thickBot="1" x14ac:dyDescent="0.5">
      <c r="A36" s="36" t="s">
        <v>33</v>
      </c>
      <c r="B36" s="27">
        <v>25</v>
      </c>
      <c r="C36" s="28">
        <v>5</v>
      </c>
      <c r="D36" s="35"/>
      <c r="E36" s="27">
        <f t="shared" si="2"/>
        <v>0</v>
      </c>
      <c r="F36" s="13" t="str">
        <f t="shared" si="3"/>
        <v/>
      </c>
      <c r="G36" s="8"/>
      <c r="H36" s="8"/>
    </row>
    <row r="37" spans="1:8" ht="21" thickBot="1" x14ac:dyDescent="0.5">
      <c r="A37" s="36" t="s">
        <v>34</v>
      </c>
      <c r="B37" s="27">
        <v>95</v>
      </c>
      <c r="C37" s="28">
        <v>20</v>
      </c>
      <c r="D37" s="35"/>
      <c r="E37" s="27">
        <f t="shared" si="2"/>
        <v>0</v>
      </c>
      <c r="F37" s="13" t="str">
        <f t="shared" si="3"/>
        <v/>
      </c>
      <c r="G37" s="8"/>
      <c r="H37" s="8"/>
    </row>
    <row r="38" spans="1:8" ht="20.25" x14ac:dyDescent="0.45">
      <c r="A38" s="37"/>
      <c r="B38" s="37"/>
      <c r="C38" s="37"/>
      <c r="D38" s="38"/>
      <c r="E38" s="39">
        <f>SUM(E20:E37)</f>
        <v>0</v>
      </c>
      <c r="F38" s="8"/>
      <c r="G38" s="8"/>
      <c r="H38" s="8"/>
    </row>
    <row r="39" spans="1:8" ht="20.25" x14ac:dyDescent="0.45">
      <c r="A39" s="40" t="s">
        <v>35</v>
      </c>
      <c r="B39" s="40"/>
      <c r="C39" s="40"/>
      <c r="D39" s="40"/>
      <c r="E39" s="8"/>
      <c r="F39" s="8"/>
      <c r="G39" s="8"/>
      <c r="H39" s="8"/>
    </row>
    <row r="40" spans="1:8" ht="20.25" x14ac:dyDescent="0.45">
      <c r="A40" s="8"/>
      <c r="B40" s="8"/>
      <c r="C40" s="8"/>
      <c r="D40" s="8"/>
      <c r="E40" s="8"/>
      <c r="F40" s="8"/>
      <c r="G40" s="8"/>
      <c r="H40" s="8"/>
    </row>
    <row r="41" spans="1:8" ht="20.25" x14ac:dyDescent="0.45">
      <c r="A41" s="41" t="s">
        <v>36</v>
      </c>
      <c r="B41" s="42"/>
      <c r="C41" s="37"/>
      <c r="D41" s="43"/>
      <c r="E41" s="8"/>
      <c r="F41" s="8"/>
      <c r="G41" s="8"/>
      <c r="H41" s="8"/>
    </row>
    <row r="42" spans="1:8" ht="21" thickBot="1" x14ac:dyDescent="0.5">
      <c r="A42" s="44" t="s">
        <v>37</v>
      </c>
      <c r="B42" s="45" t="s">
        <v>38</v>
      </c>
      <c r="C42" s="46" t="s">
        <v>39</v>
      </c>
      <c r="D42" s="45" t="s">
        <v>95</v>
      </c>
      <c r="E42" s="45" t="s">
        <v>40</v>
      </c>
      <c r="G42" s="8"/>
      <c r="H42" s="8"/>
    </row>
    <row r="43" spans="1:8" ht="61.5" thickBot="1" x14ac:dyDescent="0.5">
      <c r="A43" s="47" t="s">
        <v>41</v>
      </c>
      <c r="B43" s="48">
        <v>60</v>
      </c>
      <c r="C43" s="49">
        <v>40</v>
      </c>
      <c r="D43" s="12"/>
      <c r="E43" s="48">
        <f>D43*C43</f>
        <v>0</v>
      </c>
      <c r="F43" s="13" t="str">
        <f>IF(D43&gt;B43,"ERROR TARIFA","")</f>
        <v/>
      </c>
      <c r="G43" s="8"/>
      <c r="H43" s="8"/>
    </row>
    <row r="44" spans="1:8" ht="81.75" thickBot="1" x14ac:dyDescent="0.5">
      <c r="A44" s="47" t="s">
        <v>42</v>
      </c>
      <c r="B44" s="48">
        <v>120</v>
      </c>
      <c r="C44" s="49">
        <v>40</v>
      </c>
      <c r="D44" s="48"/>
      <c r="E44" s="48">
        <f t="shared" ref="E44:E45" si="4">D44*C44</f>
        <v>0</v>
      </c>
      <c r="F44" s="13" t="str">
        <f t="shared" ref="F44:F45" si="5">IF(D44&gt;B44,"ERROR TARIFA","")</f>
        <v/>
      </c>
      <c r="G44" s="8"/>
      <c r="H44" s="8"/>
    </row>
    <row r="45" spans="1:8" ht="81.75" thickBot="1" x14ac:dyDescent="0.5">
      <c r="A45" s="47" t="s">
        <v>43</v>
      </c>
      <c r="B45" s="48">
        <v>70</v>
      </c>
      <c r="C45" s="49">
        <v>10</v>
      </c>
      <c r="D45" s="48"/>
      <c r="E45" s="48">
        <f t="shared" si="4"/>
        <v>0</v>
      </c>
      <c r="F45" s="13" t="str">
        <f t="shared" si="5"/>
        <v/>
      </c>
      <c r="G45" s="8"/>
      <c r="H45" s="8"/>
    </row>
    <row r="46" spans="1:8" ht="20.25" x14ac:dyDescent="0.45">
      <c r="A46" s="37"/>
      <c r="B46" s="42"/>
      <c r="C46" s="37"/>
      <c r="D46" s="50"/>
      <c r="E46" s="39">
        <f>SUM(E43:E45)</f>
        <v>0</v>
      </c>
      <c r="F46" s="8"/>
      <c r="G46" s="8"/>
      <c r="H46" s="8"/>
    </row>
    <row r="47" spans="1:8" ht="20.25" x14ac:dyDescent="0.45">
      <c r="A47" s="8"/>
      <c r="B47" s="8"/>
      <c r="C47" s="8"/>
      <c r="D47" s="8"/>
      <c r="E47" s="8"/>
      <c r="F47" s="8"/>
      <c r="G47" s="8"/>
      <c r="H47" s="8"/>
    </row>
    <row r="48" spans="1:8" ht="20.25" x14ac:dyDescent="0.45">
      <c r="A48" s="51" t="s">
        <v>44</v>
      </c>
      <c r="B48" s="51"/>
      <c r="C48" s="51"/>
      <c r="D48" s="51"/>
      <c r="E48" s="8"/>
      <c r="F48" s="8"/>
      <c r="G48" s="8"/>
      <c r="H48" s="8"/>
    </row>
    <row r="49" spans="1:8" ht="20.25" x14ac:dyDescent="0.45">
      <c r="A49" s="51"/>
      <c r="B49" s="51"/>
      <c r="C49" s="51"/>
      <c r="D49" s="51"/>
      <c r="E49" s="8"/>
      <c r="F49" s="8"/>
      <c r="G49" s="8"/>
      <c r="H49" s="8"/>
    </row>
    <row r="50" spans="1:8" ht="20.25" x14ac:dyDescent="0.45">
      <c r="A50" s="8"/>
      <c r="B50" s="8"/>
      <c r="C50" s="8"/>
      <c r="D50" s="8"/>
      <c r="E50" s="8"/>
      <c r="F50" s="8"/>
      <c r="G50" s="8"/>
      <c r="H50" s="8"/>
    </row>
    <row r="51" spans="1:8" ht="21" thickBot="1" x14ac:dyDescent="0.5">
      <c r="A51" s="52" t="s">
        <v>45</v>
      </c>
      <c r="B51" s="8"/>
      <c r="C51" s="8"/>
      <c r="D51" s="53"/>
      <c r="E51" s="8"/>
      <c r="F51" s="8"/>
      <c r="G51" s="8"/>
      <c r="H51" s="8"/>
    </row>
    <row r="52" spans="1:8" ht="41.25" thickBot="1" x14ac:dyDescent="0.3">
      <c r="A52" s="54" t="s">
        <v>46</v>
      </c>
      <c r="B52" s="55" t="s">
        <v>47</v>
      </c>
      <c r="C52" s="56" t="s">
        <v>48</v>
      </c>
      <c r="D52" s="56" t="s">
        <v>49</v>
      </c>
      <c r="E52" s="57" t="s">
        <v>39</v>
      </c>
      <c r="F52" s="57" t="s">
        <v>95</v>
      </c>
      <c r="G52" s="58" t="s">
        <v>40</v>
      </c>
    </row>
    <row r="53" spans="1:8" ht="21" thickBot="1" x14ac:dyDescent="0.3">
      <c r="A53" s="59">
        <v>0</v>
      </c>
      <c r="B53" s="60">
        <v>165.81</v>
      </c>
      <c r="C53" s="61">
        <v>49.74</v>
      </c>
      <c r="D53" s="62">
        <v>215.55</v>
      </c>
      <c r="E53" s="63">
        <v>3</v>
      </c>
      <c r="F53" s="64"/>
      <c r="G53" s="65">
        <f>F53*E53</f>
        <v>0</v>
      </c>
      <c r="H53" s="13" t="str">
        <f>IF(F53&gt;D53,"ERROR TARIFA","")</f>
        <v/>
      </c>
    </row>
    <row r="54" spans="1:8" ht="21" thickBot="1" x14ac:dyDescent="0.3">
      <c r="A54" s="59">
        <v>1</v>
      </c>
      <c r="B54" s="66">
        <v>172.85</v>
      </c>
      <c r="C54" s="61">
        <v>51.86</v>
      </c>
      <c r="D54" s="62">
        <v>224.71</v>
      </c>
      <c r="E54" s="63">
        <v>6</v>
      </c>
      <c r="F54" s="65"/>
      <c r="G54" s="62">
        <f t="shared" ref="G54:G61" si="6">F54*E54</f>
        <v>0</v>
      </c>
      <c r="H54" s="13" t="str">
        <f t="shared" ref="H54:H61" si="7">IF(F54&gt;D54,"ERROR TARIFA","")</f>
        <v/>
      </c>
    </row>
    <row r="55" spans="1:8" ht="21" thickBot="1" x14ac:dyDescent="0.3">
      <c r="A55" s="59">
        <v>2</v>
      </c>
      <c r="B55" s="66">
        <v>218.62</v>
      </c>
      <c r="C55" s="61">
        <v>65.59</v>
      </c>
      <c r="D55" s="62">
        <v>284.20999999999998</v>
      </c>
      <c r="E55" s="63">
        <v>10</v>
      </c>
      <c r="F55" s="66"/>
      <c r="G55" s="62">
        <f t="shared" si="6"/>
        <v>0</v>
      </c>
      <c r="H55" s="13" t="str">
        <f t="shared" si="7"/>
        <v/>
      </c>
    </row>
    <row r="56" spans="1:8" ht="21" thickBot="1" x14ac:dyDescent="0.3">
      <c r="A56" s="59">
        <v>3</v>
      </c>
      <c r="B56" s="66">
        <v>321.77</v>
      </c>
      <c r="C56" s="61">
        <v>96.53</v>
      </c>
      <c r="D56" s="62">
        <v>418.3</v>
      </c>
      <c r="E56" s="63">
        <v>15</v>
      </c>
      <c r="F56" s="66"/>
      <c r="G56" s="62">
        <f t="shared" si="6"/>
        <v>0</v>
      </c>
      <c r="H56" s="13" t="str">
        <f t="shared" si="7"/>
        <v/>
      </c>
    </row>
    <row r="57" spans="1:8" ht="21" thickBot="1" x14ac:dyDescent="0.3">
      <c r="A57" s="59">
        <v>4</v>
      </c>
      <c r="B57" s="66">
        <v>436.88</v>
      </c>
      <c r="C57" s="61">
        <v>131.06</v>
      </c>
      <c r="D57" s="62">
        <v>567.94000000000005</v>
      </c>
      <c r="E57" s="63">
        <v>16</v>
      </c>
      <c r="F57" s="66"/>
      <c r="G57" s="62">
        <f t="shared" si="6"/>
        <v>0</v>
      </c>
      <c r="H57" s="13" t="str">
        <f t="shared" si="7"/>
        <v/>
      </c>
    </row>
    <row r="58" spans="1:8" ht="21" thickBot="1" x14ac:dyDescent="0.3">
      <c r="A58" s="59">
        <v>5</v>
      </c>
      <c r="B58" s="66">
        <v>586.15</v>
      </c>
      <c r="C58" s="61">
        <v>175.85</v>
      </c>
      <c r="D58" s="62">
        <v>762</v>
      </c>
      <c r="E58" s="63">
        <v>13</v>
      </c>
      <c r="F58" s="66"/>
      <c r="G58" s="62">
        <f t="shared" si="6"/>
        <v>0</v>
      </c>
      <c r="H58" s="13" t="str">
        <f t="shared" si="7"/>
        <v/>
      </c>
    </row>
    <row r="59" spans="1:8" ht="21" thickBot="1" x14ac:dyDescent="0.3">
      <c r="A59" s="59">
        <v>6</v>
      </c>
      <c r="B59" s="66">
        <v>783.29</v>
      </c>
      <c r="C59" s="61">
        <v>234.99</v>
      </c>
      <c r="D59" s="62">
        <v>1018.28</v>
      </c>
      <c r="E59" s="63">
        <v>7</v>
      </c>
      <c r="F59" s="66"/>
      <c r="G59" s="62">
        <f t="shared" si="6"/>
        <v>0</v>
      </c>
      <c r="H59" s="13" t="str">
        <f t="shared" si="7"/>
        <v/>
      </c>
    </row>
    <row r="60" spans="1:8" ht="21" thickBot="1" x14ac:dyDescent="0.3">
      <c r="A60" s="59">
        <v>7</v>
      </c>
      <c r="B60" s="66">
        <v>1007.9</v>
      </c>
      <c r="C60" s="61">
        <v>302.37</v>
      </c>
      <c r="D60" s="62">
        <v>1310.27</v>
      </c>
      <c r="E60" s="63">
        <v>1</v>
      </c>
      <c r="F60" s="66"/>
      <c r="G60" s="62">
        <f t="shared" si="6"/>
        <v>0</v>
      </c>
      <c r="H60" s="13" t="str">
        <f t="shared" si="7"/>
        <v/>
      </c>
    </row>
    <row r="61" spans="1:8" ht="21" thickBot="1" x14ac:dyDescent="0.3">
      <c r="A61" s="59">
        <v>8</v>
      </c>
      <c r="B61" s="66">
        <v>1285.9000000000001</v>
      </c>
      <c r="C61" s="61">
        <v>385.77</v>
      </c>
      <c r="D61" s="62">
        <v>1671.67</v>
      </c>
      <c r="E61" s="63">
        <v>1</v>
      </c>
      <c r="F61" s="66"/>
      <c r="G61" s="62">
        <f t="shared" si="6"/>
        <v>0</v>
      </c>
      <c r="H61" s="13" t="str">
        <f t="shared" si="7"/>
        <v/>
      </c>
    </row>
    <row r="62" spans="1:8" ht="36.75" customHeight="1" thickBot="1" x14ac:dyDescent="0.5">
      <c r="A62" s="67" t="s">
        <v>50</v>
      </c>
      <c r="B62" s="68" t="s">
        <v>51</v>
      </c>
      <c r="C62" s="69"/>
      <c r="D62" s="69"/>
      <c r="E62" s="70"/>
      <c r="F62" s="71"/>
      <c r="G62" s="72">
        <f>SUM(G53:G61)</f>
        <v>0</v>
      </c>
      <c r="H62" s="8"/>
    </row>
    <row r="63" spans="1:8" ht="20.25" x14ac:dyDescent="0.45">
      <c r="A63" s="8"/>
      <c r="B63" s="8"/>
      <c r="C63" s="8"/>
      <c r="D63" s="8"/>
      <c r="E63" s="8"/>
      <c r="F63" s="8"/>
      <c r="G63" s="8"/>
      <c r="H63" s="8"/>
    </row>
    <row r="64" spans="1:8" ht="20.25" x14ac:dyDescent="0.45">
      <c r="A64" s="73" t="s">
        <v>52</v>
      </c>
      <c r="B64" s="73"/>
      <c r="C64" s="73"/>
      <c r="D64" s="73"/>
      <c r="E64" s="73"/>
      <c r="F64" s="73"/>
      <c r="G64" s="8"/>
      <c r="H64" s="8"/>
    </row>
    <row r="65" spans="1:8" ht="36.75" customHeight="1" x14ac:dyDescent="0.45">
      <c r="A65" s="51" t="s">
        <v>53</v>
      </c>
      <c r="B65" s="51"/>
      <c r="C65" s="51"/>
      <c r="D65" s="51"/>
      <c r="E65" s="74"/>
      <c r="F65" s="74"/>
      <c r="G65" s="8"/>
      <c r="H65" s="8"/>
    </row>
    <row r="66" spans="1:8" ht="79.5" customHeight="1" x14ac:dyDescent="0.25">
      <c r="A66" s="73" t="s">
        <v>54</v>
      </c>
      <c r="B66" s="73"/>
      <c r="C66" s="73"/>
      <c r="D66" s="73"/>
      <c r="E66" s="73"/>
      <c r="F66" s="73"/>
      <c r="G66" s="73"/>
      <c r="H66" s="73"/>
    </row>
    <row r="67" spans="1:8" ht="20.25" x14ac:dyDescent="0.45">
      <c r="A67" s="75"/>
      <c r="B67" s="8"/>
      <c r="C67" s="8"/>
      <c r="D67" s="8"/>
      <c r="E67" s="8"/>
      <c r="F67" s="8"/>
      <c r="G67" s="8"/>
      <c r="H67" s="8"/>
    </row>
    <row r="68" spans="1:8" ht="20.25" x14ac:dyDescent="0.45">
      <c r="A68" s="75"/>
      <c r="B68" s="8"/>
      <c r="C68" s="8"/>
      <c r="D68" s="8"/>
      <c r="E68" s="8"/>
      <c r="F68" s="8"/>
      <c r="G68" s="8"/>
      <c r="H68" s="8"/>
    </row>
    <row r="69" spans="1:8" ht="21" thickBot="1" x14ac:dyDescent="0.5">
      <c r="A69" s="41" t="s">
        <v>55</v>
      </c>
      <c r="B69" s="76"/>
      <c r="C69" s="77"/>
      <c r="D69" s="43"/>
      <c r="E69" s="37"/>
      <c r="F69" s="78"/>
      <c r="G69" s="8"/>
      <c r="H69" s="8"/>
    </row>
    <row r="70" spans="1:8" ht="41.25" thickBot="1" x14ac:dyDescent="0.5">
      <c r="A70" s="79" t="s">
        <v>46</v>
      </c>
      <c r="B70" s="80" t="s">
        <v>56</v>
      </c>
      <c r="C70" s="79" t="s">
        <v>39</v>
      </c>
      <c r="D70" s="79" t="s">
        <v>95</v>
      </c>
      <c r="E70" s="79" t="s">
        <v>40</v>
      </c>
      <c r="G70" s="8"/>
      <c r="H70" s="8"/>
    </row>
    <row r="71" spans="1:8" ht="21" thickBot="1" x14ac:dyDescent="0.5">
      <c r="A71" s="49">
        <v>0</v>
      </c>
      <c r="B71" s="65">
        <v>123.96</v>
      </c>
      <c r="C71" s="63">
        <v>3</v>
      </c>
      <c r="D71" s="12"/>
      <c r="E71" s="65">
        <f>D71*C71</f>
        <v>0</v>
      </c>
      <c r="F71" s="13" t="str">
        <f>IF(D71&gt;B71,"ERROR TARIFA","")</f>
        <v/>
      </c>
      <c r="G71" s="8"/>
      <c r="H71" s="8"/>
    </row>
    <row r="72" spans="1:8" ht="21" thickBot="1" x14ac:dyDescent="0.5">
      <c r="A72" s="49">
        <v>1</v>
      </c>
      <c r="B72" s="65">
        <v>123.96</v>
      </c>
      <c r="C72" s="63">
        <v>6</v>
      </c>
      <c r="D72" s="48"/>
      <c r="E72" s="65">
        <f t="shared" ref="E72:E79" si="8">D72*C72</f>
        <v>0</v>
      </c>
      <c r="F72" s="13" t="str">
        <f t="shared" ref="F72:F79" si="9">IF(D72&gt;B72,"ERROR TARIFA","")</f>
        <v/>
      </c>
      <c r="G72" s="8"/>
      <c r="H72" s="8"/>
    </row>
    <row r="73" spans="1:8" ht="21" thickBot="1" x14ac:dyDescent="0.5">
      <c r="A73" s="49">
        <v>2</v>
      </c>
      <c r="B73" s="65">
        <v>123.96</v>
      </c>
      <c r="C73" s="63">
        <v>10</v>
      </c>
      <c r="D73" s="48"/>
      <c r="E73" s="65">
        <f t="shared" si="8"/>
        <v>0</v>
      </c>
      <c r="F73" s="13" t="str">
        <f t="shared" si="9"/>
        <v/>
      </c>
      <c r="G73" s="8"/>
      <c r="H73" s="8"/>
    </row>
    <row r="74" spans="1:8" ht="21" thickBot="1" x14ac:dyDescent="0.5">
      <c r="A74" s="49">
        <v>3</v>
      </c>
      <c r="B74" s="65">
        <v>191.15</v>
      </c>
      <c r="C74" s="63">
        <v>15</v>
      </c>
      <c r="D74" s="48"/>
      <c r="E74" s="65">
        <f t="shared" si="8"/>
        <v>0</v>
      </c>
      <c r="F74" s="13" t="str">
        <f t="shared" si="9"/>
        <v/>
      </c>
      <c r="G74" s="8"/>
      <c r="H74" s="8"/>
    </row>
    <row r="75" spans="1:8" ht="21" thickBot="1" x14ac:dyDescent="0.5">
      <c r="A75" s="49">
        <v>4</v>
      </c>
      <c r="B75" s="65">
        <v>191.15</v>
      </c>
      <c r="C75" s="63">
        <v>16</v>
      </c>
      <c r="D75" s="48"/>
      <c r="E75" s="65">
        <f t="shared" si="8"/>
        <v>0</v>
      </c>
      <c r="F75" s="13" t="str">
        <f t="shared" si="9"/>
        <v/>
      </c>
      <c r="G75" s="8"/>
      <c r="H75" s="8"/>
    </row>
    <row r="76" spans="1:8" ht="21" thickBot="1" x14ac:dyDescent="0.5">
      <c r="A76" s="49">
        <v>5</v>
      </c>
      <c r="B76" s="65">
        <v>254.86</v>
      </c>
      <c r="C76" s="63">
        <v>13</v>
      </c>
      <c r="D76" s="48"/>
      <c r="E76" s="65">
        <f t="shared" si="8"/>
        <v>0</v>
      </c>
      <c r="F76" s="13" t="str">
        <f t="shared" si="9"/>
        <v/>
      </c>
      <c r="G76" s="8"/>
      <c r="H76" s="8"/>
    </row>
    <row r="77" spans="1:8" ht="21" thickBot="1" x14ac:dyDescent="0.5">
      <c r="A77" s="49">
        <v>6</v>
      </c>
      <c r="B77" s="65">
        <v>254.86</v>
      </c>
      <c r="C77" s="63">
        <v>7</v>
      </c>
      <c r="D77" s="48"/>
      <c r="E77" s="65">
        <f t="shared" si="8"/>
        <v>0</v>
      </c>
      <c r="F77" s="13" t="str">
        <f t="shared" si="9"/>
        <v/>
      </c>
      <c r="G77" s="8"/>
      <c r="H77" s="8"/>
    </row>
    <row r="78" spans="1:8" ht="21" thickBot="1" x14ac:dyDescent="0.5">
      <c r="A78" s="49">
        <v>7</v>
      </c>
      <c r="B78" s="65">
        <v>342.91</v>
      </c>
      <c r="C78" s="63">
        <v>1</v>
      </c>
      <c r="D78" s="48"/>
      <c r="E78" s="65">
        <f t="shared" si="8"/>
        <v>0</v>
      </c>
      <c r="F78" s="13" t="str">
        <f t="shared" si="9"/>
        <v/>
      </c>
      <c r="G78" s="8"/>
      <c r="H78" s="8"/>
    </row>
    <row r="79" spans="1:8" ht="21" thickBot="1" x14ac:dyDescent="0.5">
      <c r="A79" s="49">
        <v>8</v>
      </c>
      <c r="B79" s="65">
        <v>342.91</v>
      </c>
      <c r="C79" s="63">
        <v>1</v>
      </c>
      <c r="D79" s="48"/>
      <c r="E79" s="65">
        <f t="shared" si="8"/>
        <v>0</v>
      </c>
      <c r="F79" s="13" t="str">
        <f t="shared" si="9"/>
        <v/>
      </c>
      <c r="G79" s="8"/>
      <c r="H79" s="8"/>
    </row>
    <row r="80" spans="1:8" ht="20.25" x14ac:dyDescent="0.45">
      <c r="A80" s="37"/>
      <c r="B80" s="42"/>
      <c r="C80" s="81"/>
      <c r="D80" s="50"/>
      <c r="E80" s="82">
        <f>SUM(E71:E79)</f>
        <v>0</v>
      </c>
      <c r="F80" s="78"/>
      <c r="G80" s="8"/>
      <c r="H80" s="8"/>
    </row>
    <row r="81" spans="1:8" ht="20.25" x14ac:dyDescent="0.45">
      <c r="A81" s="51" t="s">
        <v>52</v>
      </c>
      <c r="B81" s="51"/>
      <c r="C81" s="51"/>
      <c r="D81" s="51"/>
      <c r="E81" s="37"/>
      <c r="F81" s="78"/>
      <c r="G81" s="8"/>
      <c r="H81" s="8"/>
    </row>
    <row r="82" spans="1:8" ht="20.25" x14ac:dyDescent="0.45">
      <c r="A82" s="83"/>
      <c r="B82" s="83"/>
      <c r="C82" s="83"/>
      <c r="D82" s="83"/>
      <c r="E82" s="37"/>
      <c r="F82" s="78"/>
      <c r="G82" s="8"/>
      <c r="H82" s="8"/>
    </row>
    <row r="83" spans="1:8" ht="21" thickBot="1" x14ac:dyDescent="0.5">
      <c r="A83" s="41" t="s">
        <v>57</v>
      </c>
      <c r="B83" s="76"/>
      <c r="C83" s="77"/>
      <c r="D83" s="43"/>
      <c r="E83" s="37"/>
      <c r="F83" s="78"/>
      <c r="G83" s="8"/>
      <c r="H83" s="8"/>
    </row>
    <row r="84" spans="1:8" ht="41.25" thickBot="1" x14ac:dyDescent="0.5">
      <c r="A84" s="79" t="s">
        <v>46</v>
      </c>
      <c r="B84" s="80" t="s">
        <v>58</v>
      </c>
      <c r="C84" s="79" t="s">
        <v>39</v>
      </c>
      <c r="D84" s="79" t="s">
        <v>95</v>
      </c>
      <c r="E84" s="79" t="s">
        <v>40</v>
      </c>
      <c r="G84" s="8"/>
      <c r="H84" s="8"/>
    </row>
    <row r="85" spans="1:8" ht="21" thickBot="1" x14ac:dyDescent="0.5">
      <c r="A85" s="49">
        <v>0</v>
      </c>
      <c r="B85" s="65">
        <v>248.71</v>
      </c>
      <c r="C85" s="63">
        <v>3</v>
      </c>
      <c r="D85" s="12"/>
      <c r="E85" s="65">
        <f>D85*C85</f>
        <v>0</v>
      </c>
      <c r="F85" s="13" t="str">
        <f>IF(D85&gt;B85,"ERROR TARIFA","")</f>
        <v/>
      </c>
      <c r="G85" s="8"/>
      <c r="H85" s="8"/>
    </row>
    <row r="86" spans="1:8" ht="21" thickBot="1" x14ac:dyDescent="0.5">
      <c r="A86" s="49">
        <v>1</v>
      </c>
      <c r="B86" s="65">
        <v>259.27999999999997</v>
      </c>
      <c r="C86" s="63">
        <v>6</v>
      </c>
      <c r="D86" s="48"/>
      <c r="E86" s="65">
        <f t="shared" ref="E86:E96" si="10">D86*C86</f>
        <v>0</v>
      </c>
      <c r="F86" s="13" t="str">
        <f t="shared" ref="F86:F96" si="11">IF(D86&gt;B86,"ERROR TARIFA","")</f>
        <v/>
      </c>
      <c r="G86" s="8"/>
      <c r="H86" s="8"/>
    </row>
    <row r="87" spans="1:8" ht="21" thickBot="1" x14ac:dyDescent="0.5">
      <c r="A87" s="49">
        <v>2</v>
      </c>
      <c r="B87" s="65">
        <v>327.92</v>
      </c>
      <c r="C87" s="63">
        <v>10</v>
      </c>
      <c r="D87" s="48"/>
      <c r="E87" s="65">
        <f t="shared" si="10"/>
        <v>0</v>
      </c>
      <c r="F87" s="13" t="str">
        <f t="shared" si="11"/>
        <v/>
      </c>
      <c r="G87" s="8"/>
      <c r="H87" s="8"/>
    </row>
    <row r="88" spans="1:8" ht="21" thickBot="1" x14ac:dyDescent="0.5">
      <c r="A88" s="49">
        <v>3</v>
      </c>
      <c r="B88" s="65">
        <v>482.65</v>
      </c>
      <c r="C88" s="63">
        <v>15</v>
      </c>
      <c r="D88" s="48"/>
      <c r="E88" s="65">
        <f t="shared" si="10"/>
        <v>0</v>
      </c>
      <c r="F88" s="13" t="str">
        <f t="shared" si="11"/>
        <v/>
      </c>
      <c r="G88" s="8"/>
      <c r="H88" s="8"/>
    </row>
    <row r="89" spans="1:8" ht="21" thickBot="1" x14ac:dyDescent="0.5">
      <c r="A89" s="49">
        <v>4</v>
      </c>
      <c r="B89" s="65">
        <v>655.33000000000004</v>
      </c>
      <c r="C89" s="63">
        <v>16</v>
      </c>
      <c r="D89" s="48"/>
      <c r="E89" s="65">
        <f t="shared" si="10"/>
        <v>0</v>
      </c>
      <c r="F89" s="13" t="str">
        <f t="shared" si="11"/>
        <v/>
      </c>
      <c r="G89" s="8"/>
      <c r="H89" s="8"/>
    </row>
    <row r="90" spans="1:8" ht="21" thickBot="1" x14ac:dyDescent="0.5">
      <c r="A90" s="49">
        <v>5</v>
      </c>
      <c r="B90" s="65">
        <v>879.23</v>
      </c>
      <c r="C90" s="63">
        <v>13</v>
      </c>
      <c r="D90" s="48"/>
      <c r="E90" s="65">
        <f t="shared" si="10"/>
        <v>0</v>
      </c>
      <c r="F90" s="13" t="str">
        <f t="shared" si="11"/>
        <v/>
      </c>
      <c r="G90" s="8"/>
      <c r="H90" s="8"/>
    </row>
    <row r="91" spans="1:8" ht="21" thickBot="1" x14ac:dyDescent="0.5">
      <c r="A91" s="49">
        <v>6</v>
      </c>
      <c r="B91" s="65">
        <v>1174.94</v>
      </c>
      <c r="C91" s="63">
        <v>7</v>
      </c>
      <c r="D91" s="48"/>
      <c r="E91" s="65">
        <f t="shared" si="10"/>
        <v>0</v>
      </c>
      <c r="F91" s="13" t="str">
        <f t="shared" si="11"/>
        <v/>
      </c>
      <c r="G91" s="8"/>
      <c r="H91" s="8"/>
    </row>
    <row r="92" spans="1:8" ht="21" thickBot="1" x14ac:dyDescent="0.5">
      <c r="A92" s="49">
        <v>7</v>
      </c>
      <c r="B92" s="65">
        <v>1511.85</v>
      </c>
      <c r="C92" s="63">
        <v>1</v>
      </c>
      <c r="D92" s="48"/>
      <c r="E92" s="65">
        <f t="shared" si="10"/>
        <v>0</v>
      </c>
      <c r="F92" s="13" t="str">
        <f t="shared" si="11"/>
        <v/>
      </c>
      <c r="G92" s="8"/>
      <c r="H92" s="8"/>
    </row>
    <row r="93" spans="1:8" ht="21" thickBot="1" x14ac:dyDescent="0.5">
      <c r="A93" s="49">
        <v>8</v>
      </c>
      <c r="B93" s="65">
        <v>1928.84</v>
      </c>
      <c r="C93" s="63">
        <v>1</v>
      </c>
      <c r="D93" s="48"/>
      <c r="E93" s="65">
        <f t="shared" si="10"/>
        <v>0</v>
      </c>
      <c r="F93" s="13" t="str">
        <f t="shared" si="11"/>
        <v/>
      </c>
      <c r="G93" s="8"/>
      <c r="H93" s="8"/>
    </row>
    <row r="94" spans="1:8" ht="21" thickBot="1" x14ac:dyDescent="0.5">
      <c r="A94" s="84" t="s">
        <v>59</v>
      </c>
      <c r="B94" s="85">
        <v>15000</v>
      </c>
      <c r="C94" s="49">
        <v>1</v>
      </c>
      <c r="D94" s="48"/>
      <c r="E94" s="65">
        <f t="shared" si="10"/>
        <v>0</v>
      </c>
      <c r="F94" s="13" t="str">
        <f t="shared" si="11"/>
        <v/>
      </c>
      <c r="G94" s="8"/>
      <c r="H94" s="8"/>
    </row>
    <row r="95" spans="1:8" ht="21" thickBot="1" x14ac:dyDescent="0.5">
      <c r="A95" s="84" t="s">
        <v>60</v>
      </c>
      <c r="B95" s="85">
        <v>6000</v>
      </c>
      <c r="C95" s="49">
        <v>1</v>
      </c>
      <c r="D95" s="48"/>
      <c r="E95" s="65">
        <f t="shared" si="10"/>
        <v>0</v>
      </c>
      <c r="F95" s="13" t="str">
        <f t="shared" si="11"/>
        <v/>
      </c>
      <c r="G95" s="8"/>
      <c r="H95" s="8"/>
    </row>
    <row r="96" spans="1:8" ht="21" thickBot="1" x14ac:dyDescent="0.5">
      <c r="A96" s="84" t="s">
        <v>61</v>
      </c>
      <c r="B96" s="85">
        <v>3000</v>
      </c>
      <c r="C96" s="49">
        <v>1</v>
      </c>
      <c r="D96" s="48"/>
      <c r="E96" s="65">
        <f t="shared" si="10"/>
        <v>0</v>
      </c>
      <c r="F96" s="13" t="str">
        <f t="shared" si="11"/>
        <v/>
      </c>
      <c r="G96" s="8"/>
      <c r="H96" s="8"/>
    </row>
    <row r="97" spans="1:8" ht="20.25" x14ac:dyDescent="0.45">
      <c r="A97" s="86"/>
      <c r="B97" s="50"/>
      <c r="C97" s="87"/>
      <c r="D97" s="50"/>
      <c r="E97" s="82">
        <f>SUM(E85:E96)</f>
        <v>0</v>
      </c>
      <c r="F97" s="78"/>
      <c r="G97" s="8"/>
      <c r="H97" s="8"/>
    </row>
    <row r="98" spans="1:8" ht="20.25" x14ac:dyDescent="0.45">
      <c r="A98" s="86"/>
      <c r="B98" s="50"/>
      <c r="C98" s="87"/>
      <c r="D98" s="50"/>
      <c r="E98" s="37"/>
      <c r="F98" s="78"/>
      <c r="G98" s="8"/>
      <c r="H98" s="8"/>
    </row>
    <row r="99" spans="1:8" ht="33.75" customHeight="1" x14ac:dyDescent="0.45">
      <c r="A99" s="51" t="s">
        <v>62</v>
      </c>
      <c r="B99" s="51"/>
      <c r="C99" s="51"/>
      <c r="D99" s="51"/>
      <c r="E99" s="37"/>
      <c r="F99" s="78"/>
      <c r="G99" s="8"/>
      <c r="H99" s="8"/>
    </row>
    <row r="100" spans="1:8" ht="20.25" x14ac:dyDescent="0.45">
      <c r="A100" s="81"/>
      <c r="B100" s="88"/>
      <c r="C100" s="83"/>
      <c r="D100" s="89"/>
      <c r="E100" s="37"/>
      <c r="F100" s="78"/>
      <c r="G100" s="8"/>
      <c r="H100" s="8"/>
    </row>
    <row r="101" spans="1:8" ht="20.25" x14ac:dyDescent="0.45">
      <c r="A101" s="90" t="s">
        <v>63</v>
      </c>
      <c r="B101" s="91" t="s">
        <v>64</v>
      </c>
      <c r="C101" s="92"/>
      <c r="D101" s="92"/>
      <c r="E101" s="92"/>
      <c r="F101" s="93"/>
      <c r="G101" s="8"/>
      <c r="H101" s="8"/>
    </row>
    <row r="102" spans="1:8" ht="40.5" customHeight="1" x14ac:dyDescent="0.45">
      <c r="A102" s="94" t="s">
        <v>65</v>
      </c>
      <c r="B102" s="95" t="s">
        <v>66</v>
      </c>
      <c r="C102" s="96"/>
      <c r="D102" s="96"/>
      <c r="E102" s="96"/>
      <c r="F102" s="97"/>
      <c r="G102" s="8"/>
      <c r="H102" s="8"/>
    </row>
    <row r="103" spans="1:8" ht="40.5" customHeight="1" x14ac:dyDescent="0.45">
      <c r="A103" s="94" t="s">
        <v>67</v>
      </c>
      <c r="B103" s="95" t="s">
        <v>68</v>
      </c>
      <c r="C103" s="96"/>
      <c r="D103" s="96"/>
      <c r="E103" s="96"/>
      <c r="F103" s="97"/>
      <c r="G103" s="8"/>
      <c r="H103" s="8"/>
    </row>
    <row r="104" spans="1:8" ht="40.5" x14ac:dyDescent="0.45">
      <c r="A104" s="94" t="s">
        <v>69</v>
      </c>
      <c r="B104" s="95" t="s">
        <v>70</v>
      </c>
      <c r="C104" s="96"/>
      <c r="D104" s="96"/>
      <c r="E104" s="96"/>
      <c r="F104" s="97"/>
      <c r="G104" s="8"/>
      <c r="H104" s="8"/>
    </row>
    <row r="105" spans="1:8" ht="20.25" customHeight="1" x14ac:dyDescent="0.45">
      <c r="A105" s="94" t="s">
        <v>71</v>
      </c>
      <c r="B105" s="95" t="s">
        <v>72</v>
      </c>
      <c r="C105" s="96"/>
      <c r="D105" s="96"/>
      <c r="E105" s="96"/>
      <c r="F105" s="97"/>
      <c r="G105" s="8"/>
      <c r="H105" s="8"/>
    </row>
    <row r="106" spans="1:8" ht="20.25" customHeight="1" x14ac:dyDescent="0.45">
      <c r="A106" s="94" t="s">
        <v>73</v>
      </c>
      <c r="B106" s="95" t="s">
        <v>74</v>
      </c>
      <c r="C106" s="96"/>
      <c r="D106" s="96"/>
      <c r="E106" s="96"/>
      <c r="F106" s="97"/>
      <c r="G106" s="8"/>
      <c r="H106" s="8"/>
    </row>
    <row r="107" spans="1:8" ht="20.25" x14ac:dyDescent="0.45">
      <c r="A107" s="94" t="s">
        <v>75</v>
      </c>
      <c r="B107" s="98"/>
      <c r="C107" s="37"/>
      <c r="D107" s="43"/>
      <c r="E107" s="37"/>
      <c r="F107" s="99"/>
      <c r="G107" s="8"/>
      <c r="H107" s="8"/>
    </row>
    <row r="108" spans="1:8" ht="20.25" x14ac:dyDescent="0.45">
      <c r="A108" s="94" t="s">
        <v>76</v>
      </c>
      <c r="B108" s="98"/>
      <c r="C108" s="37"/>
      <c r="D108" s="43"/>
      <c r="E108" s="37"/>
      <c r="F108" s="99"/>
      <c r="G108" s="8"/>
      <c r="H108" s="8"/>
    </row>
    <row r="109" spans="1:8" ht="20.25" x14ac:dyDescent="0.45">
      <c r="A109" s="94" t="s">
        <v>77</v>
      </c>
      <c r="B109" s="98"/>
      <c r="C109" s="37"/>
      <c r="D109" s="43"/>
      <c r="E109" s="37"/>
      <c r="F109" s="99"/>
      <c r="G109" s="8"/>
      <c r="H109" s="8"/>
    </row>
    <row r="110" spans="1:8" ht="20.25" x14ac:dyDescent="0.45">
      <c r="A110" s="94" t="s">
        <v>78</v>
      </c>
      <c r="B110" s="98"/>
      <c r="C110" s="37"/>
      <c r="D110" s="43"/>
      <c r="E110" s="37"/>
      <c r="F110" s="99"/>
      <c r="G110" s="8"/>
      <c r="H110" s="8"/>
    </row>
    <row r="111" spans="1:8" ht="20.25" x14ac:dyDescent="0.45">
      <c r="A111" s="100" t="s">
        <v>79</v>
      </c>
      <c r="B111" s="101"/>
      <c r="C111" s="102"/>
      <c r="D111" s="103"/>
      <c r="E111" s="102"/>
      <c r="F111" s="104"/>
      <c r="G111" s="8"/>
      <c r="H111" s="8"/>
    </row>
    <row r="112" spans="1:8" ht="20.25" x14ac:dyDescent="0.45">
      <c r="A112" s="83"/>
      <c r="B112" s="42"/>
      <c r="C112" s="37"/>
      <c r="D112" s="43"/>
      <c r="E112" s="37"/>
      <c r="F112" s="78"/>
      <c r="G112" s="8"/>
      <c r="H112" s="8"/>
    </row>
    <row r="113" spans="1:9" ht="97.5" customHeight="1" x14ac:dyDescent="0.45">
      <c r="A113" s="51" t="s">
        <v>80</v>
      </c>
      <c r="B113" s="51"/>
      <c r="C113" s="51"/>
      <c r="D113" s="51"/>
      <c r="E113" s="37"/>
      <c r="F113" s="78"/>
      <c r="G113" s="8"/>
      <c r="H113" s="8"/>
    </row>
    <row r="114" spans="1:9" ht="20.25" x14ac:dyDescent="0.45">
      <c r="A114" s="75"/>
      <c r="B114" s="8"/>
      <c r="C114" s="8"/>
      <c r="D114" s="8"/>
      <c r="E114" s="8"/>
      <c r="F114" s="8"/>
      <c r="G114" s="8"/>
      <c r="H114" s="8"/>
    </row>
    <row r="115" spans="1:9" ht="20.25" x14ac:dyDescent="0.45">
      <c r="A115" s="75"/>
      <c r="B115" s="8"/>
      <c r="C115" s="8"/>
      <c r="D115" s="8"/>
      <c r="E115" s="8"/>
      <c r="F115" s="8"/>
      <c r="G115" s="8"/>
      <c r="H115" s="8"/>
    </row>
    <row r="116" spans="1:9" ht="21" thickBot="1" x14ac:dyDescent="0.5">
      <c r="A116" s="105" t="s">
        <v>81</v>
      </c>
      <c r="B116" s="105"/>
      <c r="C116" s="8"/>
      <c r="D116" s="8"/>
      <c r="E116" s="8"/>
      <c r="F116" s="8"/>
      <c r="G116" s="8"/>
      <c r="H116" s="8"/>
    </row>
    <row r="117" spans="1:9" ht="20.25" customHeight="1" x14ac:dyDescent="0.25">
      <c r="A117" s="106" t="s">
        <v>82</v>
      </c>
      <c r="B117" s="107" t="s">
        <v>83</v>
      </c>
      <c r="C117" s="107" t="s">
        <v>84</v>
      </c>
      <c r="D117" s="107" t="s">
        <v>56</v>
      </c>
      <c r="E117" s="106" t="s">
        <v>40</v>
      </c>
      <c r="F117" s="106" t="s">
        <v>39</v>
      </c>
      <c r="G117" s="108" t="s">
        <v>95</v>
      </c>
      <c r="H117" s="109" t="s">
        <v>40</v>
      </c>
    </row>
    <row r="118" spans="1:9" ht="15" customHeight="1" thickBot="1" x14ac:dyDescent="0.3">
      <c r="A118" s="110"/>
      <c r="B118" s="111"/>
      <c r="C118" s="111"/>
      <c r="D118" s="111" t="s">
        <v>85</v>
      </c>
      <c r="E118" s="110"/>
      <c r="F118" s="112"/>
      <c r="G118" s="113"/>
      <c r="H118" s="114"/>
      <c r="I118" s="13" t="str">
        <f>IF(G118&gt;E118,"ERROR TARIFA","")</f>
        <v/>
      </c>
    </row>
    <row r="119" spans="1:9" ht="21" thickBot="1" x14ac:dyDescent="0.3">
      <c r="A119" s="115" t="s">
        <v>86</v>
      </c>
      <c r="B119" s="66">
        <v>615.14</v>
      </c>
      <c r="C119" s="66">
        <v>410.1</v>
      </c>
      <c r="D119" s="66">
        <v>191.15</v>
      </c>
      <c r="E119" s="66">
        <v>1216.3900000000001</v>
      </c>
      <c r="F119" s="116">
        <v>2</v>
      </c>
      <c r="G119" s="65"/>
      <c r="H119" s="65">
        <f>G119*F119</f>
        <v>0</v>
      </c>
      <c r="I119" s="13" t="str">
        <f t="shared" ref="I119:I124" si="12">IF(G119&gt;E119,"ERROR TARIFA","")</f>
        <v/>
      </c>
    </row>
    <row r="120" spans="1:9" ht="21" thickBot="1" x14ac:dyDescent="0.3">
      <c r="A120" s="115" t="s">
        <v>87</v>
      </c>
      <c r="B120" s="66">
        <v>337.81</v>
      </c>
      <c r="C120" s="66">
        <v>225.21</v>
      </c>
      <c r="D120" s="66">
        <v>134.38</v>
      </c>
      <c r="E120" s="66">
        <v>697.4</v>
      </c>
      <c r="F120" s="63">
        <v>3</v>
      </c>
      <c r="G120" s="62"/>
      <c r="H120" s="65">
        <f t="shared" ref="H120:H124" si="13">G120*F120</f>
        <v>0</v>
      </c>
      <c r="I120" s="13" t="str">
        <f t="shared" si="12"/>
        <v/>
      </c>
    </row>
    <row r="121" spans="1:9" ht="21" thickBot="1" x14ac:dyDescent="0.3">
      <c r="A121" s="115" t="s">
        <v>88</v>
      </c>
      <c r="B121" s="66">
        <v>458.75</v>
      </c>
      <c r="C121" s="66">
        <v>305.83</v>
      </c>
      <c r="D121" s="66">
        <v>134.38</v>
      </c>
      <c r="E121" s="66">
        <v>898.96</v>
      </c>
      <c r="F121" s="63">
        <v>2</v>
      </c>
      <c r="G121" s="62"/>
      <c r="H121" s="65">
        <f t="shared" si="13"/>
        <v>0</v>
      </c>
      <c r="I121" s="13" t="str">
        <f t="shared" si="12"/>
        <v/>
      </c>
    </row>
    <row r="122" spans="1:9" ht="61.5" thickBot="1" x14ac:dyDescent="0.3">
      <c r="A122" s="115" t="s">
        <v>89</v>
      </c>
      <c r="B122" s="66">
        <v>207.23</v>
      </c>
      <c r="C122" s="66">
        <v>138.16</v>
      </c>
      <c r="D122" s="66">
        <v>123.96</v>
      </c>
      <c r="E122" s="66">
        <v>469.35</v>
      </c>
      <c r="F122" s="63">
        <v>2</v>
      </c>
      <c r="G122" s="62"/>
      <c r="H122" s="65">
        <f t="shared" si="13"/>
        <v>0</v>
      </c>
      <c r="I122" s="13" t="str">
        <f t="shared" si="12"/>
        <v/>
      </c>
    </row>
    <row r="123" spans="1:9" ht="41.25" thickBot="1" x14ac:dyDescent="0.3">
      <c r="A123" s="115" t="s">
        <v>90</v>
      </c>
      <c r="B123" s="66">
        <v>207.23</v>
      </c>
      <c r="C123" s="66">
        <v>138.16</v>
      </c>
      <c r="D123" s="66">
        <v>0</v>
      </c>
      <c r="E123" s="66">
        <v>345.39</v>
      </c>
      <c r="F123" s="63">
        <v>2</v>
      </c>
      <c r="G123" s="62"/>
      <c r="H123" s="65">
        <f t="shared" si="13"/>
        <v>0</v>
      </c>
      <c r="I123" s="13" t="str">
        <f t="shared" si="12"/>
        <v/>
      </c>
    </row>
    <row r="124" spans="1:9" ht="81.75" thickBot="1" x14ac:dyDescent="0.3">
      <c r="A124" s="117" t="s">
        <v>91</v>
      </c>
      <c r="B124" s="60">
        <v>207.23</v>
      </c>
      <c r="C124" s="60">
        <v>138.16</v>
      </c>
      <c r="D124" s="60">
        <v>123.96</v>
      </c>
      <c r="E124" s="60">
        <v>469.35</v>
      </c>
      <c r="F124" s="116">
        <v>2</v>
      </c>
      <c r="G124" s="62"/>
      <c r="H124" s="65">
        <f t="shared" si="13"/>
        <v>0</v>
      </c>
      <c r="I124" s="13" t="str">
        <f t="shared" si="12"/>
        <v/>
      </c>
    </row>
    <row r="125" spans="1:9" ht="20.25" x14ac:dyDescent="0.45">
      <c r="A125" s="8"/>
      <c r="B125" s="8"/>
      <c r="C125" s="8"/>
      <c r="D125" s="8"/>
      <c r="E125" s="8"/>
      <c r="F125" s="8"/>
      <c r="G125" s="71"/>
      <c r="H125" s="72">
        <f>SUM(H119:H124)</f>
        <v>0</v>
      </c>
    </row>
    <row r="126" spans="1:9" ht="242.25" customHeight="1" x14ac:dyDescent="0.45">
      <c r="A126" s="118" t="s">
        <v>92</v>
      </c>
      <c r="B126" s="118"/>
      <c r="C126" s="118"/>
      <c r="D126" s="118"/>
      <c r="E126" s="118"/>
      <c r="F126" s="118"/>
      <c r="G126" s="37"/>
      <c r="H126" s="37"/>
    </row>
    <row r="127" spans="1:9" ht="20.25" x14ac:dyDescent="0.45">
      <c r="A127" s="52"/>
      <c r="B127" s="119"/>
      <c r="C127" s="119"/>
      <c r="D127" s="119"/>
      <c r="E127" s="8"/>
      <c r="F127" s="8"/>
      <c r="G127" s="8"/>
      <c r="H127" s="8"/>
    </row>
    <row r="128" spans="1:9" ht="20.25" x14ac:dyDescent="0.45">
      <c r="A128" s="52"/>
      <c r="B128" s="119"/>
      <c r="C128" s="119"/>
      <c r="D128" s="119"/>
      <c r="E128" s="8"/>
      <c r="F128" s="8"/>
      <c r="G128" s="8"/>
      <c r="H128" s="8"/>
    </row>
    <row r="129" spans="1:8" ht="20.25" x14ac:dyDescent="0.45">
      <c r="A129" s="52"/>
      <c r="B129" s="119"/>
      <c r="C129" s="119"/>
      <c r="D129" s="119"/>
      <c r="E129" s="8"/>
      <c r="F129" s="8"/>
      <c r="G129" s="8"/>
      <c r="H129" s="8"/>
    </row>
    <row r="130" spans="1:8" ht="32.25" customHeight="1" x14ac:dyDescent="0.4">
      <c r="A130" s="120" t="s">
        <v>96</v>
      </c>
      <c r="B130" s="120"/>
      <c r="C130" s="121"/>
      <c r="D130" s="122"/>
      <c r="E130" s="122"/>
      <c r="F130" s="123">
        <f>E17+E38+E46+G62+E80+E97+H125</f>
        <v>0</v>
      </c>
    </row>
    <row r="131" spans="1:8" ht="32.25" customHeight="1" x14ac:dyDescent="0.4">
      <c r="A131" s="124" t="s">
        <v>100</v>
      </c>
      <c r="B131" s="124"/>
      <c r="C131" s="125">
        <v>3</v>
      </c>
      <c r="F131" s="126">
        <f>F130*2</f>
        <v>0</v>
      </c>
    </row>
    <row r="133" spans="1:8" ht="51" customHeight="1" x14ac:dyDescent="0.25">
      <c r="A133" s="4" t="s">
        <v>97</v>
      </c>
      <c r="B133" s="4"/>
      <c r="C133" s="4"/>
      <c r="D133" s="4"/>
      <c r="E133" s="4"/>
      <c r="F133" s="4"/>
    </row>
    <row r="135" spans="1:8" ht="20.25" x14ac:dyDescent="0.25">
      <c r="A135" s="127" t="s">
        <v>98</v>
      </c>
      <c r="B135" s="127"/>
    </row>
  </sheetData>
  <mergeCells count="31">
    <mergeCell ref="A135:B135"/>
    <mergeCell ref="A1:G1"/>
    <mergeCell ref="A2:G2"/>
    <mergeCell ref="H117:H118"/>
    <mergeCell ref="A130:B130"/>
    <mergeCell ref="A131:B131"/>
    <mergeCell ref="A133:F133"/>
    <mergeCell ref="G117:G118"/>
    <mergeCell ref="A126:F126"/>
    <mergeCell ref="B101:F101"/>
    <mergeCell ref="B102:F102"/>
    <mergeCell ref="B103:F103"/>
    <mergeCell ref="B104:F104"/>
    <mergeCell ref="B105:F105"/>
    <mergeCell ref="B106:F106"/>
    <mergeCell ref="A113:D113"/>
    <mergeCell ref="E117:E118"/>
    <mergeCell ref="F117:F118"/>
    <mergeCell ref="A81:D81"/>
    <mergeCell ref="A99:D99"/>
    <mergeCell ref="A39:D39"/>
    <mergeCell ref="A48:D49"/>
    <mergeCell ref="B62:E62"/>
    <mergeCell ref="A64:F64"/>
    <mergeCell ref="A65:D65"/>
    <mergeCell ref="A66:H66"/>
    <mergeCell ref="A116:B116"/>
    <mergeCell ref="A117:A118"/>
    <mergeCell ref="B117:B118"/>
    <mergeCell ref="C117:C118"/>
    <mergeCell ref="D117:D1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2023-06-08T10:54:29Z</dcterms:created>
  <dcterms:modified xsi:type="dcterms:W3CDTF">2023-07-17T12:05:18Z</dcterms:modified>
</cp:coreProperties>
</file>