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sierra\Desktop\"/>
    </mc:Choice>
  </mc:AlternateContent>
  <xr:revisionPtr revIDLastSave="0" documentId="8_{B59B7339-E839-4933-A31B-82BF86AD4BB2}" xr6:coauthVersionLast="47" xr6:coauthVersionMax="47" xr10:uidLastSave="{00000000-0000-0000-0000-000000000000}"/>
  <bookViews>
    <workbookView xWindow="-120" yWindow="-120" windowWidth="29040" windowHeight="15840" xr2:uid="{7478DADA-33EE-4A33-94EB-5B37484F695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E6" i="1"/>
  <c r="F5" i="1"/>
  <c r="E5" i="1"/>
  <c r="E7" i="1" s="1"/>
  <c r="F45" i="1" s="1"/>
  <c r="E26" i="1"/>
  <c r="E27" i="1"/>
  <c r="E28" i="1"/>
  <c r="E29" i="1"/>
  <c r="E30" i="1"/>
  <c r="F25" i="1"/>
  <c r="E25" i="1"/>
  <c r="E31" i="1" l="1"/>
  <c r="G12" i="1"/>
  <c r="G13" i="1"/>
  <c r="G14" i="1"/>
  <c r="G15" i="1"/>
  <c r="G16" i="1"/>
  <c r="G17" i="1"/>
  <c r="G18" i="1"/>
  <c r="G19" i="1"/>
  <c r="G11" i="1"/>
  <c r="D19" i="1"/>
  <c r="H19" i="1" s="1"/>
  <c r="D18" i="1"/>
  <c r="H18" i="1" s="1"/>
  <c r="D17" i="1"/>
  <c r="H17" i="1" s="1"/>
  <c r="D16" i="1"/>
  <c r="H16" i="1" s="1"/>
  <c r="D15" i="1"/>
  <c r="H15" i="1" s="1"/>
  <c r="D14" i="1"/>
  <c r="H14" i="1" s="1"/>
  <c r="D13" i="1"/>
  <c r="H13" i="1" s="1"/>
  <c r="D12" i="1"/>
  <c r="H12" i="1" s="1"/>
  <c r="D11" i="1"/>
  <c r="H11" i="1" s="1"/>
  <c r="G20" i="1" l="1"/>
  <c r="F46" i="1" l="1"/>
</calcChain>
</file>

<file path=xl/sharedStrings.xml><?xml version="1.0" encoding="utf-8"?>
<sst xmlns="http://schemas.openxmlformats.org/spreadsheetml/2006/main" count="38" uniqueCount="32">
  <si>
    <t>UD</t>
  </si>
  <si>
    <t>TOTAL</t>
  </si>
  <si>
    <t>GRUPO</t>
  </si>
  <si>
    <t>HONORARIOS MÉDICOS</t>
  </si>
  <si>
    <t>AYUDANTIA</t>
  </si>
  <si>
    <t>*Nomenclátor de intervenciones quirúrgicas basado en la clasificación de la Organización médica colegial.</t>
  </si>
  <si>
    <t>Para ayudantes se aplicará conjuntamente, el 30% de la tarifa del cirujano.</t>
  </si>
  <si>
    <t xml:space="preserve"> Dichos honorarios se entenderán de aplicación para el proceso diagnóstico y terapéutico global independientemente del número de visitas que se realicen.</t>
  </si>
  <si>
    <t>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</t>
  </si>
  <si>
    <t>la tarifa a aplicar por el gasto hospitalario es la del GQ con mayor importe.</t>
  </si>
  <si>
    <t>Los baremos no incluyen el coste de prótesis y material de osteosíntesis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</si>
  <si>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</si>
  <si>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</si>
  <si>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</si>
  <si>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</si>
  <si>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</si>
  <si>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</si>
  <si>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FORFAITS QUIRÚRGICOS PROGRAMADOS</t>
  </si>
  <si>
    <t>FORFAITS QUIRÚRGICOS</t>
  </si>
  <si>
    <t>HONORARIOS MÉDICOS **</t>
  </si>
  <si>
    <t>UD.</t>
  </si>
  <si>
    <t xml:space="preserve">MENISCOPATIA/ARTROSCOPIA </t>
  </si>
  <si>
    <t>EPICONDILITIS</t>
  </si>
  <si>
    <t xml:space="preserve">TUNEL CARPIANO </t>
  </si>
  <si>
    <t>CIRUGÍA DE LESIÓN DE VAINA-TENDÓN DE LA MANO (De Quervain, Dedo en resorte, Dedo en martillo, Ganglión, etc.)</t>
  </si>
  <si>
    <t>RETIRADA DE MATERIAL DE AGUJAS DE KIRSCHNER</t>
  </si>
  <si>
    <t>RETIRADA DE MATERIAL DE OSTEOSÍNTESIS PEQUEÑO (tornillos y placas atornilladas de dedos, manos, muñecas, pie y tobillos)</t>
  </si>
  <si>
    <t>TOTAL DOS ANUALIDADES</t>
  </si>
  <si>
    <t>PRECIO LICITACIÓN</t>
  </si>
  <si>
    <t xml:space="preserve">PRIMERA CONSULTA </t>
  </si>
  <si>
    <t>CONSULTA SUCESIVA</t>
  </si>
  <si>
    <t>*Los forfaits quirúrgicos incluyen la ayudantía cuando intervenga.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</si>
</sst>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2"/>
      <color theme="1"/>
      <name val="HelveticaNowText Regular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HelveticaNowText Regular"/>
      <family val="2"/>
    </font>
    <font>
      <b/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HelveticaNowText Regular"/>
      <family val="2"/>
    </font>
    <font>
      <sz val="12"/>
      <name val="HelveticaNowText Regular"/>
      <family val="2"/>
    </font>
    <font>
      <sz val="12"/>
      <color rgb="FFFFFFFF"/>
      <name val="Calibri"/>
      <family val="2"/>
      <scheme val="minor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3F3F3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rgb="FFFF0000"/>
      <name val="HelveticaNowText Regular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FFFF"/>
      <name val="HelveticaNowText Regular"/>
      <family val="2"/>
    </font>
    <font>
      <sz val="11"/>
      <color rgb="FF00000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5" fillId="4" borderId="3" applyNumberFormat="0" applyAlignment="0" applyProtection="0"/>
    <xf numFmtId="44" fontId="19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6" fillId="0" borderId="0" xfId="0" applyFont="1"/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4" fontId="10" fillId="0" borderId="1" xfId="1" applyFont="1" applyBorder="1" applyAlignment="1" applyProtection="1">
      <alignment horizontal="right" vertical="center"/>
      <protection locked="0"/>
    </xf>
    <xf numFmtId="44" fontId="11" fillId="0" borderId="1" xfId="1" applyFont="1" applyBorder="1" applyAlignment="1">
      <alignment horizontal="right" vertical="center"/>
    </xf>
    <xf numFmtId="0" fontId="10" fillId="3" borderId="0" xfId="0" applyFont="1" applyFill="1" applyAlignment="1">
      <alignment horizontal="right" vertical="center" wrapText="1"/>
    </xf>
    <xf numFmtId="8" fontId="9" fillId="0" borderId="1" xfId="0" applyNumberFormat="1" applyFont="1" applyBorder="1" applyAlignment="1">
      <alignment horizontal="right" vertical="center"/>
    </xf>
    <xf numFmtId="8" fontId="9" fillId="0" borderId="0" xfId="0" applyNumberFormat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right"/>
    </xf>
    <xf numFmtId="0" fontId="14" fillId="0" borderId="0" xfId="0" applyFont="1"/>
    <xf numFmtId="164" fontId="13" fillId="0" borderId="1" xfId="0" applyNumberFormat="1" applyFont="1" applyBorder="1"/>
    <xf numFmtId="44" fontId="6" fillId="0" borderId="0" xfId="0" applyNumberFormat="1" applyFont="1"/>
    <xf numFmtId="8" fontId="16" fillId="0" borderId="1" xfId="0" applyNumberFormat="1" applyFont="1" applyBorder="1" applyAlignment="1">
      <alignment horizontal="right" vertical="center"/>
    </xf>
    <xf numFmtId="0" fontId="17" fillId="0" borderId="0" xfId="0" applyFont="1"/>
    <xf numFmtId="164" fontId="17" fillId="0" borderId="0" xfId="0" applyNumberFormat="1" applyFont="1"/>
    <xf numFmtId="0" fontId="15" fillId="4" borderId="3" xfId="2" applyAlignment="1">
      <alignment horizontal="center" vertical="center"/>
    </xf>
    <xf numFmtId="0" fontId="15" fillId="4" borderId="3" xfId="2" applyAlignment="1">
      <alignment horizontal="center" vertical="center" wrapText="1"/>
    </xf>
    <xf numFmtId="0" fontId="15" fillId="4" borderId="4" xfId="2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164" fontId="18" fillId="0" borderId="1" xfId="3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164" fontId="0" fillId="0" borderId="0" xfId="0" applyNumberFormat="1" applyAlignment="1">
      <alignment vertical="center"/>
    </xf>
    <xf numFmtId="44" fontId="21" fillId="0" borderId="1" xfId="1" applyFont="1" applyBorder="1" applyAlignment="1" applyProtection="1">
      <alignment horizontal="right" vertical="center"/>
      <protection locked="0"/>
    </xf>
    <xf numFmtId="44" fontId="3" fillId="0" borderId="1" xfId="1" applyFont="1" applyBorder="1" applyAlignment="1">
      <alignment horizontal="right" vertical="center"/>
    </xf>
    <xf numFmtId="0" fontId="21" fillId="3" borderId="0" xfId="0" applyFont="1" applyFill="1" applyAlignment="1">
      <alignment horizontal="right" vertical="center" wrapText="1"/>
    </xf>
    <xf numFmtId="0" fontId="22" fillId="0" borderId="0" xfId="0" applyFont="1"/>
    <xf numFmtId="0" fontId="23" fillId="0" borderId="0" xfId="0" applyFont="1"/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vertical="center"/>
    </xf>
    <xf numFmtId="8" fontId="25" fillId="0" borderId="1" xfId="0" applyNumberFormat="1" applyFont="1" applyBorder="1" applyAlignment="1">
      <alignment vertical="center"/>
    </xf>
    <xf numFmtId="44" fontId="3" fillId="0" borderId="1" xfId="1" applyFont="1" applyBorder="1" applyAlignment="1" applyProtection="1">
      <alignment horizontal="right" vertical="center"/>
      <protection locked="0"/>
    </xf>
    <xf numFmtId="8" fontId="1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4">
    <cellStyle name="Euro" xfId="3" xr:uid="{D10EA42C-BD06-46D1-BA2A-6CA16E0F2B2F}"/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8FF58-1779-4355-844C-46DF6D6A58C7}">
  <dimension ref="A1:I51"/>
  <sheetViews>
    <sheetView tabSelected="1" workbookViewId="0">
      <selection activeCell="I38" sqref="I38"/>
    </sheetView>
  </sheetViews>
  <sheetFormatPr baseColWidth="10" defaultRowHeight="15.75" x14ac:dyDescent="0.25"/>
  <cols>
    <col min="1" max="1" width="24.85546875" style="2" customWidth="1"/>
    <col min="2" max="2" width="18" style="2" customWidth="1"/>
    <col min="3" max="3" width="15.140625" style="2" customWidth="1"/>
    <col min="4" max="4" width="23.7109375" style="2" customWidth="1"/>
    <col min="5" max="5" width="17.5703125" style="2" bestFit="1" customWidth="1"/>
    <col min="6" max="6" width="19.28515625" style="2" bestFit="1" customWidth="1"/>
    <col min="7" max="7" width="17.5703125" style="2" bestFit="1" customWidth="1"/>
    <col min="8" max="8" width="14.7109375" style="2" bestFit="1" customWidth="1"/>
    <col min="9" max="9" width="17.85546875" style="2" bestFit="1" customWidth="1"/>
    <col min="10" max="16384" width="11.42578125" style="2"/>
  </cols>
  <sheetData>
    <row r="1" spans="1:9" ht="20.25" x14ac:dyDescent="0.45">
      <c r="A1" s="44" t="s">
        <v>12</v>
      </c>
      <c r="B1" s="44"/>
      <c r="C1" s="44"/>
      <c r="D1" s="44"/>
      <c r="E1" s="44"/>
      <c r="F1" s="44"/>
      <c r="G1" s="44"/>
    </row>
    <row r="2" spans="1:9" ht="177" customHeight="1" x14ac:dyDescent="0.25">
      <c r="A2" s="45" t="s">
        <v>13</v>
      </c>
      <c r="B2" s="45"/>
      <c r="C2" s="45"/>
      <c r="D2" s="45"/>
      <c r="E2" s="45"/>
      <c r="F2" s="45"/>
      <c r="G2" s="45"/>
      <c r="H2" s="45"/>
      <c r="I2" s="45"/>
    </row>
    <row r="4" spans="1:9" ht="40.5" x14ac:dyDescent="0.25">
      <c r="A4" s="36"/>
      <c r="B4" s="37" t="s">
        <v>28</v>
      </c>
      <c r="C4" s="38" t="s">
        <v>0</v>
      </c>
      <c r="D4" s="37" t="s">
        <v>11</v>
      </c>
      <c r="E4" s="38" t="s">
        <v>1</v>
      </c>
      <c r="F4"/>
    </row>
    <row r="5" spans="1:9" ht="18.75" x14ac:dyDescent="0.25">
      <c r="A5" s="39" t="s">
        <v>29</v>
      </c>
      <c r="B5" s="40">
        <v>54.6</v>
      </c>
      <c r="C5" s="4">
        <v>100</v>
      </c>
      <c r="D5" s="41"/>
      <c r="E5" s="33">
        <f>+C5*D5</f>
        <v>0</v>
      </c>
      <c r="F5" s="34" t="str">
        <f>IF(D5&gt;B5,"ERROR TARIFA","")</f>
        <v/>
      </c>
    </row>
    <row r="6" spans="1:9" ht="18.75" x14ac:dyDescent="0.25">
      <c r="A6" s="39" t="s">
        <v>30</v>
      </c>
      <c r="B6" s="40">
        <v>31.5</v>
      </c>
      <c r="C6" s="4">
        <v>950</v>
      </c>
      <c r="D6" s="41"/>
      <c r="E6" s="33">
        <f>+C6*D6</f>
        <v>0</v>
      </c>
      <c r="F6" s="34" t="str">
        <f>IF(D6&gt;B6,"ERROR TARIFA","")</f>
        <v/>
      </c>
    </row>
    <row r="7" spans="1:9" ht="18.75" x14ac:dyDescent="0.25">
      <c r="A7" s="36"/>
      <c r="B7" s="36"/>
      <c r="C7" s="36"/>
      <c r="D7" s="42"/>
      <c r="E7" s="33">
        <f>SUM(E5:E6)</f>
        <v>0</v>
      </c>
      <c r="F7"/>
    </row>
    <row r="8" spans="1:9" x14ac:dyDescent="0.25">
      <c r="A8"/>
      <c r="B8"/>
      <c r="C8"/>
      <c r="D8"/>
      <c r="E8"/>
      <c r="F8"/>
    </row>
    <row r="10" spans="1:9" ht="31.5" x14ac:dyDescent="0.25">
      <c r="A10" s="3" t="s">
        <v>2</v>
      </c>
      <c r="B10" s="10" t="s">
        <v>3</v>
      </c>
      <c r="C10" s="11" t="s">
        <v>4</v>
      </c>
      <c r="D10" s="3" t="s">
        <v>1</v>
      </c>
      <c r="E10" s="3" t="s">
        <v>0</v>
      </c>
      <c r="F10" s="3" t="s">
        <v>11</v>
      </c>
      <c r="G10" s="3" t="s">
        <v>1</v>
      </c>
    </row>
    <row r="11" spans="1:9" ht="20.25" x14ac:dyDescent="0.25">
      <c r="A11" s="4">
        <v>0</v>
      </c>
      <c r="B11" s="19">
        <v>165.81</v>
      </c>
      <c r="C11" s="19">
        <v>49.74</v>
      </c>
      <c r="D11" s="8">
        <f t="shared" ref="D11:D19" si="0">B11+C11</f>
        <v>215.55</v>
      </c>
      <c r="E11" s="4">
        <v>2</v>
      </c>
      <c r="F11" s="5"/>
      <c r="G11" s="6">
        <f>F11*E11</f>
        <v>0</v>
      </c>
      <c r="H11" s="7" t="str">
        <f>IF(F11&gt;D11,"ERROR TARIFA","")</f>
        <v/>
      </c>
    </row>
    <row r="12" spans="1:9" ht="20.25" x14ac:dyDescent="0.25">
      <c r="A12" s="4">
        <v>1</v>
      </c>
      <c r="B12" s="19">
        <v>172.85</v>
      </c>
      <c r="C12" s="19">
        <v>51.86</v>
      </c>
      <c r="D12" s="8">
        <f t="shared" si="0"/>
        <v>224.70999999999998</v>
      </c>
      <c r="E12" s="4">
        <v>10</v>
      </c>
      <c r="F12" s="8"/>
      <c r="G12" s="6">
        <f t="shared" ref="G12:G19" si="1">F12*E12</f>
        <v>0</v>
      </c>
      <c r="H12" s="7" t="str">
        <f t="shared" ref="H12:H19" si="2">IF(F12&gt;D12,"ERROR TARIFA","")</f>
        <v/>
      </c>
    </row>
    <row r="13" spans="1:9" ht="20.25" x14ac:dyDescent="0.25">
      <c r="A13" s="4">
        <v>2</v>
      </c>
      <c r="B13" s="19">
        <v>218.62</v>
      </c>
      <c r="C13" s="19">
        <v>65.59</v>
      </c>
      <c r="D13" s="8">
        <f t="shared" si="0"/>
        <v>284.21000000000004</v>
      </c>
      <c r="E13" s="4">
        <v>60</v>
      </c>
      <c r="F13" s="8"/>
      <c r="G13" s="6">
        <f t="shared" si="1"/>
        <v>0</v>
      </c>
      <c r="H13" s="7" t="str">
        <f t="shared" si="2"/>
        <v/>
      </c>
    </row>
    <row r="14" spans="1:9" ht="20.25" x14ac:dyDescent="0.25">
      <c r="A14" s="4">
        <v>3</v>
      </c>
      <c r="B14" s="19">
        <v>321.77</v>
      </c>
      <c r="C14" s="19">
        <v>96.53</v>
      </c>
      <c r="D14" s="8">
        <f t="shared" si="0"/>
        <v>418.29999999999995</v>
      </c>
      <c r="E14" s="4">
        <v>130</v>
      </c>
      <c r="F14" s="8"/>
      <c r="G14" s="6">
        <f t="shared" si="1"/>
        <v>0</v>
      </c>
      <c r="H14" s="7" t="str">
        <f t="shared" si="2"/>
        <v/>
      </c>
    </row>
    <row r="15" spans="1:9" ht="20.25" x14ac:dyDescent="0.25">
      <c r="A15" s="4">
        <v>4</v>
      </c>
      <c r="B15" s="19">
        <v>436.88</v>
      </c>
      <c r="C15" s="19">
        <v>131.06</v>
      </c>
      <c r="D15" s="8">
        <f t="shared" si="0"/>
        <v>567.94000000000005</v>
      </c>
      <c r="E15" s="4">
        <v>170</v>
      </c>
      <c r="F15" s="8"/>
      <c r="G15" s="6">
        <f t="shared" si="1"/>
        <v>0</v>
      </c>
      <c r="H15" s="7" t="str">
        <f t="shared" si="2"/>
        <v/>
      </c>
    </row>
    <row r="16" spans="1:9" ht="20.25" x14ac:dyDescent="0.25">
      <c r="A16" s="4">
        <v>5</v>
      </c>
      <c r="B16" s="19">
        <v>586.15</v>
      </c>
      <c r="C16" s="19">
        <v>175.85</v>
      </c>
      <c r="D16" s="8">
        <f t="shared" si="0"/>
        <v>762</v>
      </c>
      <c r="E16" s="4">
        <v>110</v>
      </c>
      <c r="F16" s="8"/>
      <c r="G16" s="6">
        <f t="shared" si="1"/>
        <v>0</v>
      </c>
      <c r="H16" s="7" t="str">
        <f t="shared" si="2"/>
        <v/>
      </c>
    </row>
    <row r="17" spans="1:8" ht="20.25" x14ac:dyDescent="0.25">
      <c r="A17" s="4">
        <v>6</v>
      </c>
      <c r="B17" s="19">
        <v>783.29</v>
      </c>
      <c r="C17" s="19">
        <v>234.99</v>
      </c>
      <c r="D17" s="8">
        <f t="shared" si="0"/>
        <v>1018.28</v>
      </c>
      <c r="E17" s="4">
        <v>70</v>
      </c>
      <c r="F17" s="8"/>
      <c r="G17" s="6">
        <f t="shared" si="1"/>
        <v>0</v>
      </c>
      <c r="H17" s="7" t="str">
        <f t="shared" si="2"/>
        <v/>
      </c>
    </row>
    <row r="18" spans="1:8" ht="20.25" x14ac:dyDescent="0.25">
      <c r="A18" s="4">
        <v>7</v>
      </c>
      <c r="B18" s="19">
        <v>1007.9</v>
      </c>
      <c r="C18" s="19">
        <v>302.37</v>
      </c>
      <c r="D18" s="8">
        <f t="shared" si="0"/>
        <v>1310.27</v>
      </c>
      <c r="E18" s="4">
        <v>15</v>
      </c>
      <c r="F18" s="8"/>
      <c r="G18" s="6">
        <f t="shared" si="1"/>
        <v>0</v>
      </c>
      <c r="H18" s="7" t="str">
        <f t="shared" si="2"/>
        <v/>
      </c>
    </row>
    <row r="19" spans="1:8" ht="20.25" x14ac:dyDescent="0.25">
      <c r="A19" s="4">
        <v>8</v>
      </c>
      <c r="B19" s="19">
        <v>1285.9000000000001</v>
      </c>
      <c r="C19" s="19">
        <v>385.77</v>
      </c>
      <c r="D19" s="8">
        <f t="shared" si="0"/>
        <v>1671.67</v>
      </c>
      <c r="E19" s="4">
        <v>2</v>
      </c>
      <c r="F19" s="8"/>
      <c r="G19" s="6">
        <f t="shared" si="1"/>
        <v>0</v>
      </c>
      <c r="H19" s="7" t="str">
        <f t="shared" si="2"/>
        <v/>
      </c>
    </row>
    <row r="20" spans="1:8" ht="20.25" x14ac:dyDescent="0.25">
      <c r="A20" s="12">
        <v>0.3</v>
      </c>
      <c r="F20" s="9"/>
      <c r="G20" s="6">
        <f>SUM(G11:G19)</f>
        <v>0</v>
      </c>
    </row>
    <row r="21" spans="1:8" x14ac:dyDescent="0.25">
      <c r="A21" s="12"/>
      <c r="F21" s="9"/>
      <c r="G21" s="18"/>
    </row>
    <row r="22" spans="1:8" x14ac:dyDescent="0.25">
      <c r="A22" s="12"/>
      <c r="F22" s="9"/>
      <c r="G22" s="18"/>
    </row>
    <row r="23" spans="1:8" x14ac:dyDescent="0.25">
      <c r="A23" s="20" t="s">
        <v>17</v>
      </c>
      <c r="B23" s="21"/>
      <c r="C23" s="20"/>
      <c r="D23" s="21"/>
      <c r="E23" s="20"/>
      <c r="F23" s="20"/>
      <c r="G23"/>
    </row>
    <row r="24" spans="1:8" ht="30" x14ac:dyDescent="0.25">
      <c r="A24" s="22" t="s">
        <v>18</v>
      </c>
      <c r="B24" s="23" t="s">
        <v>19</v>
      </c>
      <c r="C24" s="24" t="s">
        <v>20</v>
      </c>
      <c r="D24" s="24" t="s">
        <v>11</v>
      </c>
      <c r="E24" s="24" t="s">
        <v>1</v>
      </c>
      <c r="F24"/>
    </row>
    <row r="25" spans="1:8" ht="30" x14ac:dyDescent="0.25">
      <c r="A25" s="25" t="s">
        <v>21</v>
      </c>
      <c r="B25" s="26">
        <v>410.1</v>
      </c>
      <c r="C25" s="27">
        <v>30</v>
      </c>
      <c r="D25" s="32"/>
      <c r="E25" s="33">
        <f>D25*C25</f>
        <v>0</v>
      </c>
      <c r="F25" s="34" t="str">
        <f>IF(D25&gt;B25,"ERROR TARIFA","")</f>
        <v/>
      </c>
    </row>
    <row r="26" spans="1:8" ht="18.75" x14ac:dyDescent="0.25">
      <c r="A26" s="25" t="s">
        <v>22</v>
      </c>
      <c r="B26" s="26">
        <v>225.21</v>
      </c>
      <c r="C26" s="27">
        <v>10</v>
      </c>
      <c r="D26" s="32"/>
      <c r="E26" s="33">
        <f t="shared" ref="E26:E30" si="3">D26*C26</f>
        <v>0</v>
      </c>
    </row>
    <row r="27" spans="1:8" ht="18.75" x14ac:dyDescent="0.25">
      <c r="A27" s="25" t="s">
        <v>23</v>
      </c>
      <c r="B27" s="26">
        <v>305.83</v>
      </c>
      <c r="C27" s="27">
        <v>25</v>
      </c>
      <c r="D27" s="32"/>
      <c r="E27" s="33">
        <f t="shared" si="3"/>
        <v>0</v>
      </c>
    </row>
    <row r="28" spans="1:8" ht="75" x14ac:dyDescent="0.25">
      <c r="A28" s="25" t="s">
        <v>24</v>
      </c>
      <c r="B28" s="26">
        <v>138.16</v>
      </c>
      <c r="C28" s="28">
        <v>17</v>
      </c>
      <c r="D28" s="32"/>
      <c r="E28" s="33">
        <f t="shared" si="3"/>
        <v>0</v>
      </c>
    </row>
    <row r="29" spans="1:8" ht="30" x14ac:dyDescent="0.25">
      <c r="A29" s="25" t="s">
        <v>25</v>
      </c>
      <c r="B29" s="26">
        <v>138.16</v>
      </c>
      <c r="C29" s="27">
        <v>2</v>
      </c>
      <c r="D29" s="32"/>
      <c r="E29" s="33">
        <f t="shared" si="3"/>
        <v>0</v>
      </c>
    </row>
    <row r="30" spans="1:8" ht="90" x14ac:dyDescent="0.25">
      <c r="A30" s="25" t="s">
        <v>26</v>
      </c>
      <c r="B30" s="26">
        <v>138.16</v>
      </c>
      <c r="C30" s="28">
        <v>5</v>
      </c>
      <c r="D30" s="32"/>
      <c r="E30" s="33">
        <f t="shared" si="3"/>
        <v>0</v>
      </c>
    </row>
    <row r="31" spans="1:8" ht="18.75" x14ac:dyDescent="0.25">
      <c r="A31" s="29"/>
      <c r="B31" s="29"/>
      <c r="C31"/>
      <c r="D31" s="30"/>
      <c r="E31" s="33">
        <f>SUM(E25:E30)</f>
        <v>0</v>
      </c>
      <c r="F31" s="30"/>
      <c r="G31" s="31"/>
      <c r="H31" s="33"/>
    </row>
    <row r="32" spans="1:8" x14ac:dyDescent="0.25">
      <c r="A32" s="12"/>
      <c r="F32" s="9"/>
      <c r="G32" s="18"/>
    </row>
    <row r="34" spans="1:8" x14ac:dyDescent="0.25">
      <c r="A34" s="1" t="s">
        <v>5</v>
      </c>
      <c r="B34" s="1"/>
      <c r="C34" s="1"/>
      <c r="D34" s="1"/>
      <c r="E34" s="1"/>
      <c r="F34" s="1"/>
      <c r="G34" s="1"/>
      <c r="H34" s="1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x14ac:dyDescent="0.25">
      <c r="A36" s="1" t="s">
        <v>6</v>
      </c>
      <c r="B36" s="1"/>
      <c r="C36" s="1"/>
      <c r="D36" s="1"/>
      <c r="E36" s="1"/>
      <c r="F36" s="1"/>
      <c r="G36" s="1"/>
      <c r="H36" s="1"/>
    </row>
    <row r="37" spans="1:8" x14ac:dyDescent="0.25">
      <c r="A37" s="1" t="s">
        <v>7</v>
      </c>
      <c r="B37" s="1"/>
      <c r="C37" s="1"/>
      <c r="D37" s="1"/>
      <c r="E37" s="1"/>
      <c r="F37" s="1"/>
      <c r="G37" s="1"/>
      <c r="H37" s="1"/>
    </row>
    <row r="38" spans="1:8" ht="92.25" customHeight="1" x14ac:dyDescent="0.25">
      <c r="A38" s="50" t="s">
        <v>8</v>
      </c>
      <c r="B38" s="50"/>
      <c r="C38" s="50"/>
      <c r="D38" s="50"/>
      <c r="E38" s="50"/>
      <c r="F38" s="50"/>
      <c r="G38" s="50"/>
      <c r="H38" s="50"/>
    </row>
    <row r="39" spans="1:8" x14ac:dyDescent="0.25">
      <c r="A39" s="1" t="s">
        <v>9</v>
      </c>
      <c r="B39" s="1"/>
      <c r="C39" s="1"/>
      <c r="D39" s="1"/>
      <c r="E39" s="1"/>
      <c r="F39" s="1"/>
      <c r="G39" s="1"/>
      <c r="H39" s="1"/>
    </row>
    <row r="40" spans="1:8" x14ac:dyDescent="0.25">
      <c r="A40" s="1" t="s">
        <v>10</v>
      </c>
      <c r="B40" s="1"/>
      <c r="C40" s="1"/>
      <c r="D40" s="1"/>
      <c r="E40" s="1"/>
      <c r="F40" s="1"/>
      <c r="G40" s="1"/>
      <c r="H40" s="1"/>
    </row>
    <row r="42" spans="1:8" s="1" customFormat="1" x14ac:dyDescent="0.25">
      <c r="A42" s="1" t="s">
        <v>31</v>
      </c>
    </row>
    <row r="43" spans="1:8" x14ac:dyDescent="0.25">
      <c r="A43" s="35"/>
      <c r="B43" s="35"/>
      <c r="C43" s="35"/>
      <c r="D43" s="35"/>
    </row>
    <row r="45" spans="1:8" customFormat="1" ht="32.25" customHeight="1" x14ac:dyDescent="0.4">
      <c r="A45" s="46" t="s">
        <v>14</v>
      </c>
      <c r="B45" s="47"/>
      <c r="C45" s="13"/>
      <c r="D45" s="14"/>
      <c r="E45" s="14"/>
      <c r="F45" s="15">
        <f>E7+G20+E31</f>
        <v>0</v>
      </c>
    </row>
    <row r="46" spans="1:8" customFormat="1" ht="32.25" customHeight="1" x14ac:dyDescent="0.4">
      <c r="A46" s="48" t="s">
        <v>27</v>
      </c>
      <c r="B46" s="49"/>
      <c r="C46" s="16">
        <v>3</v>
      </c>
      <c r="F46" s="17">
        <f>F45*2</f>
        <v>0</v>
      </c>
    </row>
    <row r="47" spans="1:8" customFormat="1" ht="15" x14ac:dyDescent="0.25"/>
    <row r="48" spans="1:8" customFormat="1" ht="51" customHeight="1" x14ac:dyDescent="0.25">
      <c r="A48" s="45" t="s">
        <v>15</v>
      </c>
      <c r="B48" s="45"/>
      <c r="C48" s="45"/>
      <c r="D48" s="45"/>
      <c r="E48" s="45"/>
      <c r="F48" s="45"/>
    </row>
    <row r="49" spans="1:2" customFormat="1" ht="15" x14ac:dyDescent="0.25"/>
    <row r="50" spans="1:2" customFormat="1" ht="15" customHeight="1" x14ac:dyDescent="0.25">
      <c r="A50" s="43" t="s">
        <v>16</v>
      </c>
      <c r="B50" s="43"/>
    </row>
    <row r="51" spans="1:2" customFormat="1" ht="15" customHeight="1" x14ac:dyDescent="0.25">
      <c r="A51" s="43"/>
      <c r="B51" s="43"/>
    </row>
  </sheetData>
  <mergeCells count="7">
    <mergeCell ref="A50:B51"/>
    <mergeCell ref="A1:G1"/>
    <mergeCell ref="A2:I2"/>
    <mergeCell ref="A45:B45"/>
    <mergeCell ref="A46:B46"/>
    <mergeCell ref="A48:F48"/>
    <mergeCell ref="A38:H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Sierra Llivi    Susana</cp:lastModifiedBy>
  <dcterms:created xsi:type="dcterms:W3CDTF">2022-11-22T11:39:52Z</dcterms:created>
  <dcterms:modified xsi:type="dcterms:W3CDTF">2023-03-21T12:09:37Z</dcterms:modified>
</cp:coreProperties>
</file>