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sierra\Desktop\"/>
    </mc:Choice>
  </mc:AlternateContent>
  <xr:revisionPtr revIDLastSave="0" documentId="8_{F9801407-1D27-4BB4-A96F-6AEADA7A38F4}" xr6:coauthVersionLast="47" xr6:coauthVersionMax="47" xr10:uidLastSave="{00000000-0000-0000-0000-000000000000}"/>
  <bookViews>
    <workbookView xWindow="-120" yWindow="-120" windowWidth="29040" windowHeight="15840" xr2:uid="{7478DADA-33EE-4A33-94EB-5B37484F695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0" i="1" l="1"/>
  <c r="E10" i="1"/>
  <c r="F5" i="1"/>
  <c r="F6" i="1"/>
  <c r="F7" i="1"/>
  <c r="F8" i="1"/>
  <c r="F9" i="1"/>
  <c r="F4" i="1"/>
  <c r="F31" i="1"/>
  <c r="F32" i="1"/>
  <c r="F33" i="1"/>
  <c r="F34" i="1"/>
  <c r="F35" i="1"/>
  <c r="E31" i="1"/>
  <c r="E32" i="1"/>
  <c r="E33" i="1"/>
  <c r="E34" i="1"/>
  <c r="E35" i="1"/>
  <c r="F30" i="1"/>
  <c r="E30" i="1"/>
  <c r="E36" i="1" l="1"/>
  <c r="G17" i="1"/>
  <c r="G18" i="1"/>
  <c r="G19" i="1"/>
  <c r="G20" i="1"/>
  <c r="G21" i="1"/>
  <c r="G22" i="1"/>
  <c r="G23" i="1"/>
  <c r="G24" i="1"/>
  <c r="G16" i="1"/>
  <c r="D24" i="1"/>
  <c r="H24" i="1" s="1"/>
  <c r="D23" i="1"/>
  <c r="H23" i="1" s="1"/>
  <c r="D22" i="1"/>
  <c r="H22" i="1" s="1"/>
  <c r="D21" i="1"/>
  <c r="H21" i="1" s="1"/>
  <c r="D20" i="1"/>
  <c r="H20" i="1" s="1"/>
  <c r="D19" i="1"/>
  <c r="H19" i="1" s="1"/>
  <c r="D18" i="1"/>
  <c r="H18" i="1" s="1"/>
  <c r="D17" i="1"/>
  <c r="H17" i="1" s="1"/>
  <c r="D16" i="1"/>
  <c r="H16" i="1" s="1"/>
  <c r="G25" i="1" l="1"/>
  <c r="F51" i="1" l="1"/>
</calcChain>
</file>

<file path=xl/sharedStrings.xml><?xml version="1.0" encoding="utf-8"?>
<sst xmlns="http://schemas.openxmlformats.org/spreadsheetml/2006/main" count="42" uniqueCount="36">
  <si>
    <t>UD</t>
  </si>
  <si>
    <t>TOTAL</t>
  </si>
  <si>
    <t>GRUPO</t>
  </si>
  <si>
    <t>HONORARIOS MÉDICOS</t>
  </si>
  <si>
    <t>AYUDANTIA</t>
  </si>
  <si>
    <t>*Nomenclátor de intervenciones quirúrgicas basado en la clasificación de la Organización médica colegial.</t>
  </si>
  <si>
    <t>Para ayudantes se aplicará conjuntamente, el 30% de la tarifa del cirujano.</t>
  </si>
  <si>
    <t xml:space="preserve"> Dichos honorarios se entenderán de aplicación para el proceso diagnóstico y terapéutico global independientemente del número de visitas que se realicen.</t>
  </si>
  <si>
    <t>Cuando en un mismo acto quirúrgico se realizan varios procedimientos, se facturará el 100% del honorario médico según el Grupo Quirúrgico(GQ) del procedimiento más complejo, y el 50% de los honorarios médicos de los GQ de cada uno de los  procedimientos quirúrgicos sucesivos.</t>
  </si>
  <si>
    <t>la tarifa a aplicar por el gasto hospitalario es la del GQ con mayor importe.</t>
  </si>
  <si>
    <t>Los baremos no incluyen el coste de prótesis y material de osteosíntesis</t>
  </si>
  <si>
    <t>PRECIO OFERTADO</t>
  </si>
  <si>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</si>
  <si>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</si>
  <si>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</si>
  <si>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</si>
  <si>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</si>
  <si>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FORFAITS QUIRÚRGICOS PROGRAMADOS</t>
  </si>
  <si>
    <t>FORFAITS QUIRÚRGICOS</t>
  </si>
  <si>
    <t>HONORARIOS MÉDICOS **</t>
  </si>
  <si>
    <t>UD.</t>
  </si>
  <si>
    <t xml:space="preserve">MENISCOPATIA/ARTROSCOPIA </t>
  </si>
  <si>
    <t>EPICONDILITIS</t>
  </si>
  <si>
    <t xml:space="preserve">TUNEL CARPIANO </t>
  </si>
  <si>
    <t>CIRUGÍA DE LESIÓN DE VAINA-TENDÓN DE LA MANO (De Quervain, Dedo en resorte, Dedo en martillo, Ganglión, etc.)</t>
  </si>
  <si>
    <t>RETIRADA DE MATERIAL DE AGUJAS DE KIRSCHNER</t>
  </si>
  <si>
    <t>RETIRADA DE MATERIAL DE OSTEOSÍNTESIS PEQUEÑO (tornillos y placas atornilladas de dedos, manos, muñecas, pie y tobillos)</t>
  </si>
  <si>
    <t>TOTAL DOS ANUALIDADES</t>
  </si>
  <si>
    <t>*Los forfais quirúrgicos incluyen la ayudantía cuando intervenga.</t>
  </si>
  <si>
    <t>TARIFA</t>
  </si>
  <si>
    <t xml:space="preserve">PRIMERA CONSULTA </t>
  </si>
  <si>
    <t>REVISION</t>
  </si>
  <si>
    <t>ECOGRAFÍA ARTICULAR (INCLUYENDO CADERA)</t>
  </si>
  <si>
    <t>ECOGRAFÍA MUSCULAR O TENDINOSA</t>
  </si>
  <si>
    <t>INFILTRACIONES</t>
  </si>
  <si>
    <t>INFILTRACIONES FACTORES DE CRECIMIENTO SIN INGRESO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</si>
</sst>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#,##0_ ;[Red]\-#,##0\ 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HelveticaNowText Regular"/>
      <family val="2"/>
    </font>
    <font>
      <sz val="11"/>
      <name val="HelveticaNowText Regular"/>
      <family val="2"/>
    </font>
    <font>
      <sz val="12"/>
      <color theme="1"/>
      <name val="HelveticaNowText Regular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HelveticaNowText Regular"/>
      <family val="2"/>
    </font>
    <font>
      <b/>
      <sz val="12"/>
      <color rgb="FFFFFFFF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FF0000"/>
      <name val="HelveticaNowText Regular"/>
      <family val="2"/>
    </font>
    <font>
      <sz val="12"/>
      <name val="HelveticaNowText Regular"/>
      <family val="2"/>
    </font>
    <font>
      <sz val="12"/>
      <color rgb="FFFFFFFF"/>
      <name val="Calibri"/>
      <family val="2"/>
      <scheme val="minor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  <font>
      <b/>
      <sz val="11"/>
      <color rgb="FF3F3F3F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name val="Calibri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1"/>
      <color rgb="FFFF0000"/>
      <name val="HelveticaNowText Regular"/>
      <family val="2"/>
    </font>
    <font>
      <b/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1"/>
      <color rgb="FFFFFFFF"/>
      <name val="Calibri"/>
      <family val="2"/>
      <scheme val="minor"/>
    </font>
    <font>
      <sz val="11"/>
      <color theme="1"/>
      <name val="HelveticaNowText Regular"/>
      <family val="2"/>
    </font>
  </fonts>
  <fills count="5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2F2F2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15" fillId="4" borderId="3" applyNumberFormat="0" applyAlignment="0" applyProtection="0"/>
    <xf numFmtId="44" fontId="19" fillId="0" borderId="0" applyFont="0" applyFill="0" applyBorder="0" applyAlignment="0" applyProtection="0"/>
  </cellStyleXfs>
  <cellXfs count="50">
    <xf numFmtId="0" fontId="0" fillId="0" borderId="0" xfId="0"/>
    <xf numFmtId="0" fontId="5" fillId="0" borderId="0" xfId="0" applyFont="1"/>
    <xf numFmtId="0" fontId="6" fillId="0" borderId="0" xfId="0" applyFont="1"/>
    <xf numFmtId="0" fontId="8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4" fontId="10" fillId="0" borderId="1" xfId="1" applyFont="1" applyBorder="1" applyAlignment="1" applyProtection="1">
      <alignment horizontal="right" vertical="center"/>
      <protection locked="0"/>
    </xf>
    <xf numFmtId="44" fontId="11" fillId="0" borderId="1" xfId="1" applyFont="1" applyBorder="1" applyAlignment="1">
      <alignment horizontal="right" vertical="center"/>
    </xf>
    <xf numFmtId="0" fontId="10" fillId="3" borderId="0" xfId="0" applyFont="1" applyFill="1" applyAlignment="1">
      <alignment horizontal="right" vertical="center" wrapText="1"/>
    </xf>
    <xf numFmtId="8" fontId="9" fillId="0" borderId="1" xfId="0" applyNumberFormat="1" applyFont="1" applyBorder="1" applyAlignment="1">
      <alignment horizontal="right" vertical="center"/>
    </xf>
    <xf numFmtId="8" fontId="9" fillId="0" borderId="0" xfId="0" applyNumberFormat="1" applyFont="1" applyAlignment="1">
      <alignment horizontal="right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9" fontId="12" fillId="0" borderId="0" xfId="0" applyNumberFormat="1" applyFont="1" applyAlignment="1">
      <alignment horizontal="center" vertical="center"/>
    </xf>
    <xf numFmtId="0" fontId="3" fillId="0" borderId="0" xfId="0" applyFont="1"/>
    <xf numFmtId="0" fontId="0" fillId="0" borderId="0" xfId="0" applyAlignment="1">
      <alignment horizontal="center" vertical="center"/>
    </xf>
    <xf numFmtId="164" fontId="2" fillId="0" borderId="1" xfId="0" applyNumberFormat="1" applyFont="1" applyBorder="1" applyAlignment="1">
      <alignment horizontal="right"/>
    </xf>
    <xf numFmtId="0" fontId="14" fillId="0" borderId="0" xfId="0" applyFont="1"/>
    <xf numFmtId="164" fontId="13" fillId="0" borderId="1" xfId="0" applyNumberFormat="1" applyFont="1" applyBorder="1"/>
    <xf numFmtId="44" fontId="6" fillId="0" borderId="0" xfId="0" applyNumberFormat="1" applyFont="1"/>
    <xf numFmtId="8" fontId="16" fillId="0" borderId="1" xfId="0" applyNumberFormat="1" applyFont="1" applyBorder="1" applyAlignment="1">
      <alignment horizontal="right" vertical="center"/>
    </xf>
    <xf numFmtId="0" fontId="17" fillId="0" borderId="0" xfId="0" applyFont="1"/>
    <xf numFmtId="164" fontId="17" fillId="0" borderId="0" xfId="0" applyNumberFormat="1" applyFont="1"/>
    <xf numFmtId="0" fontId="15" fillId="4" borderId="3" xfId="2" applyAlignment="1">
      <alignment horizontal="center" vertical="center"/>
    </xf>
    <xf numFmtId="0" fontId="15" fillId="4" borderId="3" xfId="2" applyAlignment="1">
      <alignment horizontal="center" vertical="center" wrapText="1"/>
    </xf>
    <xf numFmtId="0" fontId="15" fillId="4" borderId="4" xfId="2" applyBorder="1" applyAlignment="1">
      <alignment horizontal="center" vertical="center"/>
    </xf>
    <xf numFmtId="0" fontId="18" fillId="0" borderId="1" xfId="0" applyFont="1" applyBorder="1" applyAlignment="1">
      <alignment vertical="center" wrapText="1"/>
    </xf>
    <xf numFmtId="164" fontId="18" fillId="0" borderId="1" xfId="3" applyNumberFormat="1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 vertical="center"/>
    </xf>
    <xf numFmtId="164" fontId="0" fillId="0" borderId="0" xfId="0" applyNumberFormat="1" applyAlignment="1">
      <alignment horizontal="right"/>
    </xf>
    <xf numFmtId="164" fontId="0" fillId="0" borderId="0" xfId="0" applyNumberFormat="1"/>
    <xf numFmtId="164" fontId="0" fillId="0" borderId="0" xfId="0" applyNumberFormat="1" applyAlignment="1">
      <alignment vertical="center"/>
    </xf>
    <xf numFmtId="44" fontId="21" fillId="0" borderId="1" xfId="1" applyFont="1" applyBorder="1" applyAlignment="1" applyProtection="1">
      <alignment horizontal="right" vertical="center"/>
      <protection locked="0"/>
    </xf>
    <xf numFmtId="44" fontId="3" fillId="0" borderId="1" xfId="1" applyFont="1" applyBorder="1" applyAlignment="1">
      <alignment horizontal="right" vertical="center"/>
    </xf>
    <xf numFmtId="0" fontId="21" fillId="3" borderId="0" xfId="0" applyFont="1" applyFill="1" applyAlignment="1">
      <alignment horizontal="right" vertical="center" wrapText="1"/>
    </xf>
    <xf numFmtId="0" fontId="22" fillId="0" borderId="0" xfId="0" applyFont="1"/>
    <xf numFmtId="0" fontId="23" fillId="0" borderId="0" xfId="0" applyFont="1"/>
    <xf numFmtId="0" fontId="24" fillId="2" borderId="2" xfId="0" applyFont="1" applyFill="1" applyBorder="1" applyAlignment="1">
      <alignment horizontal="center" vertical="center"/>
    </xf>
    <xf numFmtId="165" fontId="16" fillId="0" borderId="1" xfId="0" applyNumberFormat="1" applyFont="1" applyBorder="1" applyAlignment="1">
      <alignment horizontal="center" vertical="center"/>
    </xf>
    <xf numFmtId="0" fontId="25" fillId="0" borderId="0" xfId="0" applyFont="1" applyAlignment="1">
      <alignment vertical="center"/>
    </xf>
    <xf numFmtId="8" fontId="0" fillId="0" borderId="0" xfId="0" applyNumberFormat="1"/>
    <xf numFmtId="44" fontId="0" fillId="0" borderId="0" xfId="0" applyNumberFormat="1"/>
    <xf numFmtId="0" fontId="4" fillId="0" borderId="0" xfId="0" applyFont="1" applyAlignment="1">
      <alignment horizontal="left" vertical="top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</cellXfs>
  <cellStyles count="4">
    <cellStyle name="Euro" xfId="3" xr:uid="{D10EA42C-BD06-46D1-BA2A-6CA16E0F2B2F}"/>
    <cellStyle name="Moneda" xfId="1" builtinId="4"/>
    <cellStyle name="Normal" xfId="0" builtinId="0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8FF58-1779-4355-844C-46DF6D6A58C7}">
  <dimension ref="A1:I56"/>
  <sheetViews>
    <sheetView tabSelected="1" workbookViewId="0">
      <selection activeCell="F50" sqref="F50"/>
    </sheetView>
  </sheetViews>
  <sheetFormatPr baseColWidth="10" defaultRowHeight="15.75" x14ac:dyDescent="0.25"/>
  <cols>
    <col min="1" max="1" width="24.85546875" style="2" customWidth="1"/>
    <col min="2" max="2" width="18" style="2" customWidth="1"/>
    <col min="3" max="3" width="15.140625" style="2" customWidth="1"/>
    <col min="4" max="4" width="23.7109375" style="2" customWidth="1"/>
    <col min="5" max="5" width="17.5703125" style="2" bestFit="1" customWidth="1"/>
    <col min="6" max="6" width="19.28515625" style="2" bestFit="1" customWidth="1"/>
    <col min="7" max="7" width="17.5703125" style="2" bestFit="1" customWidth="1"/>
    <col min="8" max="8" width="14.7109375" style="2" bestFit="1" customWidth="1"/>
    <col min="9" max="9" width="17.85546875" style="2" bestFit="1" customWidth="1"/>
    <col min="10" max="16384" width="11.42578125" style="2"/>
  </cols>
  <sheetData>
    <row r="1" spans="1:9" ht="20.25" x14ac:dyDescent="0.45">
      <c r="A1" s="43" t="s">
        <v>12</v>
      </c>
      <c r="B1" s="43"/>
      <c r="C1" s="43"/>
      <c r="D1" s="43"/>
      <c r="E1" s="43"/>
      <c r="F1" s="43"/>
      <c r="G1" s="43"/>
    </row>
    <row r="2" spans="1:9" ht="211.5" customHeight="1" x14ac:dyDescent="0.25">
      <c r="A2" s="44" t="s">
        <v>13</v>
      </c>
      <c r="B2" s="44"/>
      <c r="C2" s="44"/>
      <c r="D2" s="44"/>
      <c r="E2" s="44"/>
      <c r="F2" s="44"/>
      <c r="G2" s="44"/>
      <c r="H2" s="44"/>
      <c r="I2" s="44"/>
    </row>
    <row r="3" spans="1:9" x14ac:dyDescent="0.25">
      <c r="A3" s="36"/>
      <c r="B3" s="37" t="s">
        <v>29</v>
      </c>
      <c r="C3" s="37" t="s">
        <v>20</v>
      </c>
      <c r="D3" s="37" t="s">
        <v>11</v>
      </c>
      <c r="E3" s="37" t="s">
        <v>1</v>
      </c>
      <c r="F3"/>
    </row>
    <row r="4" spans="1:9" ht="18.75" x14ac:dyDescent="0.25">
      <c r="A4" s="25" t="s">
        <v>30</v>
      </c>
      <c r="B4" s="19">
        <v>54.6</v>
      </c>
      <c r="C4" s="38">
        <v>50</v>
      </c>
      <c r="D4" s="32"/>
      <c r="E4" s="33"/>
      <c r="F4" s="34" t="str">
        <f>IF(D4&gt;B4,"ERROR TARIFA","")</f>
        <v/>
      </c>
    </row>
    <row r="5" spans="1:9" ht="18.75" x14ac:dyDescent="0.25">
      <c r="A5" s="25" t="s">
        <v>31</v>
      </c>
      <c r="B5" s="19">
        <v>31.5</v>
      </c>
      <c r="C5" s="38">
        <v>25</v>
      </c>
      <c r="D5" s="19"/>
      <c r="E5" s="33"/>
      <c r="F5" s="34" t="str">
        <f t="shared" ref="F5:F9" si="0">IF(D5&gt;B5,"ERROR TARIFA","")</f>
        <v/>
      </c>
    </row>
    <row r="6" spans="1:9" ht="30" x14ac:dyDescent="0.25">
      <c r="A6" s="25" t="s">
        <v>32</v>
      </c>
      <c r="B6" s="19">
        <v>49.53</v>
      </c>
      <c r="C6" s="38">
        <v>7</v>
      </c>
      <c r="D6" s="19"/>
      <c r="E6" s="33"/>
      <c r="F6" s="34" t="str">
        <f t="shared" si="0"/>
        <v/>
      </c>
    </row>
    <row r="7" spans="1:9" ht="30" x14ac:dyDescent="0.25">
      <c r="A7" s="25" t="s">
        <v>33</v>
      </c>
      <c r="B7" s="19">
        <v>49.53</v>
      </c>
      <c r="C7" s="38">
        <v>5</v>
      </c>
      <c r="D7" s="19"/>
      <c r="E7" s="33"/>
      <c r="F7" s="34" t="str">
        <f t="shared" si="0"/>
        <v/>
      </c>
    </row>
    <row r="8" spans="1:9" ht="18.75" x14ac:dyDescent="0.25">
      <c r="A8" s="25" t="s">
        <v>34</v>
      </c>
      <c r="B8" s="19">
        <v>20.46</v>
      </c>
      <c r="C8" s="38">
        <v>25</v>
      </c>
      <c r="D8" s="19"/>
      <c r="E8" s="33"/>
      <c r="F8" s="34" t="str">
        <f t="shared" si="0"/>
        <v/>
      </c>
    </row>
    <row r="9" spans="1:9" ht="60" x14ac:dyDescent="0.25">
      <c r="A9" s="25" t="s">
        <v>35</v>
      </c>
      <c r="B9" s="19">
        <v>79.64</v>
      </c>
      <c r="C9" s="38">
        <v>60</v>
      </c>
      <c r="D9" s="19"/>
      <c r="E9" s="33"/>
      <c r="F9" s="34" t="str">
        <f t="shared" si="0"/>
        <v/>
      </c>
    </row>
    <row r="10" spans="1:9" ht="18.75" x14ac:dyDescent="0.25">
      <c r="A10" s="39"/>
      <c r="B10"/>
      <c r="C10"/>
      <c r="D10" s="40"/>
      <c r="E10" s="41">
        <f>SUM(E4:E9)</f>
        <v>0</v>
      </c>
    </row>
    <row r="15" spans="1:9" ht="31.5" x14ac:dyDescent="0.25">
      <c r="A15" s="3" t="s">
        <v>2</v>
      </c>
      <c r="B15" s="10" t="s">
        <v>3</v>
      </c>
      <c r="C15" s="11" t="s">
        <v>4</v>
      </c>
      <c r="D15" s="3" t="s">
        <v>1</v>
      </c>
      <c r="E15" s="3" t="s">
        <v>0</v>
      </c>
      <c r="F15" s="3" t="s">
        <v>11</v>
      </c>
      <c r="G15" s="3" t="s">
        <v>1</v>
      </c>
    </row>
    <row r="16" spans="1:9" ht="20.25" x14ac:dyDescent="0.25">
      <c r="A16" s="4">
        <v>0</v>
      </c>
      <c r="B16" s="19">
        <v>165.81</v>
      </c>
      <c r="C16" s="19">
        <v>49.74</v>
      </c>
      <c r="D16" s="8">
        <f t="shared" ref="D16:D24" si="1">B16+C16</f>
        <v>215.55</v>
      </c>
      <c r="E16" s="4">
        <v>5</v>
      </c>
      <c r="F16" s="5"/>
      <c r="G16" s="6">
        <f>F16*E16</f>
        <v>0</v>
      </c>
      <c r="H16" s="7" t="str">
        <f>IF(F16&gt;D16,"ERROR TARIFA","")</f>
        <v/>
      </c>
    </row>
    <row r="17" spans="1:8" ht="20.25" x14ac:dyDescent="0.25">
      <c r="A17" s="4">
        <v>1</v>
      </c>
      <c r="B17" s="19">
        <v>172.85</v>
      </c>
      <c r="C17" s="19">
        <v>51.86</v>
      </c>
      <c r="D17" s="8">
        <f t="shared" si="1"/>
        <v>224.70999999999998</v>
      </c>
      <c r="E17" s="4">
        <v>5</v>
      </c>
      <c r="F17" s="8"/>
      <c r="G17" s="6">
        <f t="shared" ref="G17:G24" si="2">F17*E17</f>
        <v>0</v>
      </c>
      <c r="H17" s="7" t="str">
        <f t="shared" ref="H17:H24" si="3">IF(F17&gt;D17,"ERROR TARIFA","")</f>
        <v/>
      </c>
    </row>
    <row r="18" spans="1:8" ht="20.25" x14ac:dyDescent="0.25">
      <c r="A18" s="4">
        <v>2</v>
      </c>
      <c r="B18" s="19">
        <v>218.62</v>
      </c>
      <c r="C18" s="19">
        <v>65.59</v>
      </c>
      <c r="D18" s="8">
        <f t="shared" si="1"/>
        <v>284.21000000000004</v>
      </c>
      <c r="E18" s="4">
        <v>30</v>
      </c>
      <c r="F18" s="8"/>
      <c r="G18" s="6">
        <f t="shared" si="2"/>
        <v>0</v>
      </c>
      <c r="H18" s="7" t="str">
        <f t="shared" si="3"/>
        <v/>
      </c>
    </row>
    <row r="19" spans="1:8" ht="20.25" x14ac:dyDescent="0.25">
      <c r="A19" s="4">
        <v>3</v>
      </c>
      <c r="B19" s="19">
        <v>321.77</v>
      </c>
      <c r="C19" s="19">
        <v>96.53</v>
      </c>
      <c r="D19" s="8">
        <f t="shared" si="1"/>
        <v>418.29999999999995</v>
      </c>
      <c r="E19" s="4">
        <v>36</v>
      </c>
      <c r="F19" s="8"/>
      <c r="G19" s="6">
        <f t="shared" si="2"/>
        <v>0</v>
      </c>
      <c r="H19" s="7" t="str">
        <f t="shared" si="3"/>
        <v/>
      </c>
    </row>
    <row r="20" spans="1:8" ht="20.25" x14ac:dyDescent="0.25">
      <c r="A20" s="4">
        <v>4</v>
      </c>
      <c r="B20" s="19">
        <v>436.88</v>
      </c>
      <c r="C20" s="19">
        <v>131.06</v>
      </c>
      <c r="D20" s="8">
        <f t="shared" si="1"/>
        <v>567.94000000000005</v>
      </c>
      <c r="E20" s="4">
        <v>47</v>
      </c>
      <c r="F20" s="8"/>
      <c r="G20" s="6">
        <f t="shared" si="2"/>
        <v>0</v>
      </c>
      <c r="H20" s="7" t="str">
        <f t="shared" si="3"/>
        <v/>
      </c>
    </row>
    <row r="21" spans="1:8" ht="20.25" x14ac:dyDescent="0.25">
      <c r="A21" s="4">
        <v>5</v>
      </c>
      <c r="B21" s="19">
        <v>586.15</v>
      </c>
      <c r="C21" s="19">
        <v>175.85</v>
      </c>
      <c r="D21" s="8">
        <f t="shared" si="1"/>
        <v>762</v>
      </c>
      <c r="E21" s="4">
        <v>5</v>
      </c>
      <c r="F21" s="8"/>
      <c r="G21" s="6">
        <f t="shared" si="2"/>
        <v>0</v>
      </c>
      <c r="H21" s="7" t="str">
        <f t="shared" si="3"/>
        <v/>
      </c>
    </row>
    <row r="22" spans="1:8" ht="20.25" x14ac:dyDescent="0.25">
      <c r="A22" s="4">
        <v>6</v>
      </c>
      <c r="B22" s="19">
        <v>783.29</v>
      </c>
      <c r="C22" s="19">
        <v>234.99</v>
      </c>
      <c r="D22" s="8">
        <f t="shared" si="1"/>
        <v>1018.28</v>
      </c>
      <c r="E22" s="4">
        <v>10</v>
      </c>
      <c r="F22" s="8"/>
      <c r="G22" s="6">
        <f t="shared" si="2"/>
        <v>0</v>
      </c>
      <c r="H22" s="7" t="str">
        <f t="shared" si="3"/>
        <v/>
      </c>
    </row>
    <row r="23" spans="1:8" ht="20.25" x14ac:dyDescent="0.25">
      <c r="A23" s="4">
        <v>7</v>
      </c>
      <c r="B23" s="19">
        <v>1007.9</v>
      </c>
      <c r="C23" s="19">
        <v>302.37</v>
      </c>
      <c r="D23" s="8">
        <f t="shared" si="1"/>
        <v>1310.27</v>
      </c>
      <c r="E23" s="4">
        <v>1</v>
      </c>
      <c r="F23" s="8"/>
      <c r="G23" s="6">
        <f t="shared" si="2"/>
        <v>0</v>
      </c>
      <c r="H23" s="7" t="str">
        <f t="shared" si="3"/>
        <v/>
      </c>
    </row>
    <row r="24" spans="1:8" ht="20.25" x14ac:dyDescent="0.25">
      <c r="A24" s="4">
        <v>8</v>
      </c>
      <c r="B24" s="19">
        <v>1285.9000000000001</v>
      </c>
      <c r="C24" s="19">
        <v>385.77</v>
      </c>
      <c r="D24" s="8">
        <f t="shared" si="1"/>
        <v>1671.67</v>
      </c>
      <c r="E24" s="4">
        <v>1</v>
      </c>
      <c r="F24" s="8"/>
      <c r="G24" s="6">
        <f t="shared" si="2"/>
        <v>0</v>
      </c>
      <c r="H24" s="7" t="str">
        <f t="shared" si="3"/>
        <v/>
      </c>
    </row>
    <row r="25" spans="1:8" ht="20.25" x14ac:dyDescent="0.25">
      <c r="A25" s="12">
        <v>0.3</v>
      </c>
      <c r="F25" s="9"/>
      <c r="G25" s="6">
        <f>SUM(G16:G24)</f>
        <v>0</v>
      </c>
    </row>
    <row r="26" spans="1:8" x14ac:dyDescent="0.25">
      <c r="A26" s="12"/>
      <c r="F26" s="9"/>
      <c r="G26" s="18"/>
    </row>
    <row r="27" spans="1:8" x14ac:dyDescent="0.25">
      <c r="A27" s="12"/>
      <c r="F27" s="9"/>
      <c r="G27" s="18"/>
    </row>
    <row r="28" spans="1:8" x14ac:dyDescent="0.25">
      <c r="A28" s="20" t="s">
        <v>17</v>
      </c>
      <c r="B28" s="21"/>
      <c r="C28" s="20"/>
      <c r="D28" s="21"/>
      <c r="E28" s="20"/>
      <c r="F28" s="20"/>
      <c r="G28"/>
    </row>
    <row r="29" spans="1:8" ht="30" x14ac:dyDescent="0.25">
      <c r="A29" s="22" t="s">
        <v>18</v>
      </c>
      <c r="B29" s="23" t="s">
        <v>19</v>
      </c>
      <c r="C29" s="24" t="s">
        <v>20</v>
      </c>
      <c r="D29" s="24" t="s">
        <v>11</v>
      </c>
      <c r="E29" s="24" t="s">
        <v>1</v>
      </c>
      <c r="F29"/>
    </row>
    <row r="30" spans="1:8" ht="30" x14ac:dyDescent="0.25">
      <c r="A30" s="25" t="s">
        <v>21</v>
      </c>
      <c r="B30" s="26">
        <v>410.1</v>
      </c>
      <c r="C30" s="27">
        <v>20</v>
      </c>
      <c r="D30" s="32"/>
      <c r="E30" s="33">
        <f>D30*C30</f>
        <v>0</v>
      </c>
      <c r="F30" s="34" t="str">
        <f>IF(D30&gt;B30,"ERROR TARIFA","")</f>
        <v/>
      </c>
    </row>
    <row r="31" spans="1:8" ht="18.75" x14ac:dyDescent="0.25">
      <c r="A31" s="25" t="s">
        <v>22</v>
      </c>
      <c r="B31" s="26">
        <v>225.21</v>
      </c>
      <c r="C31" s="27">
        <v>5</v>
      </c>
      <c r="D31" s="32"/>
      <c r="E31" s="33">
        <f t="shared" ref="E31:E35" si="4">D31*C31</f>
        <v>0</v>
      </c>
      <c r="F31" s="34" t="str">
        <f t="shared" ref="F31:F35" si="5">IF(D31&gt;B31,"ERROR TARIFA","")</f>
        <v/>
      </c>
    </row>
    <row r="32" spans="1:8" ht="18.75" x14ac:dyDescent="0.25">
      <c r="A32" s="25" t="s">
        <v>23</v>
      </c>
      <c r="B32" s="26">
        <v>305.83</v>
      </c>
      <c r="C32" s="27">
        <v>7</v>
      </c>
      <c r="D32" s="32"/>
      <c r="E32" s="33">
        <f t="shared" si="4"/>
        <v>0</v>
      </c>
      <c r="F32" s="34" t="str">
        <f t="shared" si="5"/>
        <v/>
      </c>
    </row>
    <row r="33" spans="1:8" ht="75" x14ac:dyDescent="0.25">
      <c r="A33" s="25" t="s">
        <v>24</v>
      </c>
      <c r="B33" s="26">
        <v>138.16</v>
      </c>
      <c r="C33" s="28">
        <v>10</v>
      </c>
      <c r="D33" s="32"/>
      <c r="E33" s="33">
        <f t="shared" si="4"/>
        <v>0</v>
      </c>
      <c r="F33" s="34" t="str">
        <f t="shared" si="5"/>
        <v/>
      </c>
    </row>
    <row r="34" spans="1:8" ht="30" x14ac:dyDescent="0.25">
      <c r="A34" s="25" t="s">
        <v>25</v>
      </c>
      <c r="B34" s="26">
        <v>138.16</v>
      </c>
      <c r="C34" s="27">
        <v>2</v>
      </c>
      <c r="D34" s="32"/>
      <c r="E34" s="33">
        <f t="shared" si="4"/>
        <v>0</v>
      </c>
      <c r="F34" s="34" t="str">
        <f t="shared" si="5"/>
        <v/>
      </c>
    </row>
    <row r="35" spans="1:8" ht="90" x14ac:dyDescent="0.25">
      <c r="A35" s="25" t="s">
        <v>26</v>
      </c>
      <c r="B35" s="26">
        <v>138.16</v>
      </c>
      <c r="C35" s="28">
        <v>5</v>
      </c>
      <c r="D35" s="32"/>
      <c r="E35" s="33">
        <f t="shared" si="4"/>
        <v>0</v>
      </c>
      <c r="F35" s="34" t="str">
        <f t="shared" si="5"/>
        <v/>
      </c>
    </row>
    <row r="36" spans="1:8" ht="18.75" x14ac:dyDescent="0.25">
      <c r="A36" s="29"/>
      <c r="B36" s="29"/>
      <c r="C36"/>
      <c r="D36" s="30"/>
      <c r="E36" s="33">
        <f>SUM(E30:E35)</f>
        <v>0</v>
      </c>
      <c r="F36" s="30"/>
      <c r="G36" s="31"/>
      <c r="H36" s="33"/>
    </row>
    <row r="37" spans="1:8" x14ac:dyDescent="0.25">
      <c r="A37" s="12"/>
      <c r="F37" s="9"/>
      <c r="G37" s="18"/>
    </row>
    <row r="39" spans="1:8" x14ac:dyDescent="0.25">
      <c r="A39" s="1" t="s">
        <v>5</v>
      </c>
      <c r="B39" s="1"/>
      <c r="C39" s="1"/>
      <c r="D39" s="1"/>
      <c r="E39" s="1"/>
      <c r="F39" s="1"/>
      <c r="G39" s="1"/>
      <c r="H39" s="1"/>
    </row>
    <row r="40" spans="1:8" x14ac:dyDescent="0.25">
      <c r="A40" s="1"/>
      <c r="B40" s="1"/>
      <c r="C40" s="1"/>
      <c r="D40" s="1"/>
      <c r="E40" s="1"/>
      <c r="F40" s="1"/>
      <c r="G40" s="1"/>
      <c r="H40" s="1"/>
    </row>
    <row r="41" spans="1:8" x14ac:dyDescent="0.25">
      <c r="A41" s="1" t="s">
        <v>6</v>
      </c>
      <c r="B41" s="1"/>
      <c r="C41" s="1"/>
      <c r="D41" s="1"/>
      <c r="E41" s="1"/>
      <c r="F41" s="1"/>
      <c r="G41" s="1"/>
      <c r="H41" s="1"/>
    </row>
    <row r="42" spans="1:8" x14ac:dyDescent="0.25">
      <c r="A42" s="1" t="s">
        <v>7</v>
      </c>
      <c r="B42" s="1"/>
      <c r="C42" s="1"/>
      <c r="D42" s="1"/>
      <c r="E42" s="1"/>
      <c r="F42" s="1"/>
      <c r="G42" s="1"/>
      <c r="H42" s="1"/>
    </row>
    <row r="43" spans="1:8" ht="92.25" customHeight="1" x14ac:dyDescent="0.25">
      <c r="A43" s="49" t="s">
        <v>8</v>
      </c>
      <c r="B43" s="49"/>
      <c r="C43" s="49"/>
      <c r="D43" s="49"/>
      <c r="E43" s="49"/>
      <c r="F43" s="49"/>
      <c r="G43" s="49"/>
      <c r="H43" s="49"/>
    </row>
    <row r="44" spans="1:8" x14ac:dyDescent="0.25">
      <c r="A44" s="1" t="s">
        <v>9</v>
      </c>
      <c r="B44" s="1"/>
      <c r="C44" s="1"/>
      <c r="D44" s="1"/>
      <c r="E44" s="1"/>
      <c r="F44" s="1"/>
      <c r="G44" s="1"/>
      <c r="H44" s="1"/>
    </row>
    <row r="45" spans="1:8" x14ac:dyDescent="0.25">
      <c r="A45" s="1" t="s">
        <v>10</v>
      </c>
      <c r="B45" s="1"/>
      <c r="C45" s="1"/>
      <c r="D45" s="1"/>
      <c r="E45" s="1"/>
      <c r="F45" s="1"/>
      <c r="G45" s="1"/>
      <c r="H45" s="1"/>
    </row>
    <row r="47" spans="1:8" s="1" customFormat="1" x14ac:dyDescent="0.25">
      <c r="A47" s="1" t="s">
        <v>28</v>
      </c>
    </row>
    <row r="48" spans="1:8" x14ac:dyDescent="0.25">
      <c r="A48" s="35"/>
      <c r="B48" s="35"/>
      <c r="C48" s="35"/>
      <c r="D48" s="35"/>
    </row>
    <row r="50" spans="1:6" customFormat="1" ht="32.25" customHeight="1" x14ac:dyDescent="0.4">
      <c r="A50" s="45" t="s">
        <v>14</v>
      </c>
      <c r="B50" s="46"/>
      <c r="C50" s="13"/>
      <c r="D50" s="14"/>
      <c r="E50" s="14"/>
      <c r="F50" s="15">
        <f>E10+G25+E36</f>
        <v>0</v>
      </c>
    </row>
    <row r="51" spans="1:6" customFormat="1" ht="32.25" customHeight="1" x14ac:dyDescent="0.4">
      <c r="A51" s="47" t="s">
        <v>27</v>
      </c>
      <c r="B51" s="48"/>
      <c r="C51" s="16">
        <v>3</v>
      </c>
      <c r="F51" s="17">
        <f>F50*2</f>
        <v>0</v>
      </c>
    </row>
    <row r="52" spans="1:6" customFormat="1" ht="15" x14ac:dyDescent="0.25"/>
    <row r="53" spans="1:6" customFormat="1" ht="51" customHeight="1" x14ac:dyDescent="0.25">
      <c r="A53" s="44" t="s">
        <v>15</v>
      </c>
      <c r="B53" s="44"/>
      <c r="C53" s="44"/>
      <c r="D53" s="44"/>
      <c r="E53" s="44"/>
      <c r="F53" s="44"/>
    </row>
    <row r="54" spans="1:6" customFormat="1" ht="15" x14ac:dyDescent="0.25"/>
    <row r="55" spans="1:6" customFormat="1" ht="15" x14ac:dyDescent="0.25">
      <c r="A55" s="42" t="s">
        <v>16</v>
      </c>
      <c r="B55" s="42"/>
    </row>
    <row r="56" spans="1:6" customFormat="1" ht="15" x14ac:dyDescent="0.25">
      <c r="A56" s="42"/>
      <c r="B56" s="42"/>
    </row>
  </sheetData>
  <mergeCells count="7">
    <mergeCell ref="A55:B56"/>
    <mergeCell ref="A1:G1"/>
    <mergeCell ref="A2:I2"/>
    <mergeCell ref="A50:B50"/>
    <mergeCell ref="A51:B51"/>
    <mergeCell ref="A53:F53"/>
    <mergeCell ref="A43:H4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Sierra Llivi    Susana</cp:lastModifiedBy>
  <dcterms:created xsi:type="dcterms:W3CDTF">2022-11-22T11:39:52Z</dcterms:created>
  <dcterms:modified xsi:type="dcterms:W3CDTF">2023-03-21T11:59:50Z</dcterms:modified>
</cp:coreProperties>
</file>