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Intervenciones\Neurocirugía\2023\"/>
    </mc:Choice>
  </mc:AlternateContent>
  <xr:revisionPtr revIDLastSave="0" documentId="13_ncr:1_{AC785F69-1184-47C7-9308-528C7BA59A33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E6" i="1"/>
  <c r="E7" i="1"/>
  <c r="E8" i="1"/>
  <c r="E9" i="1"/>
  <c r="E10" i="1" l="1"/>
  <c r="D14" i="1"/>
  <c r="D15" i="1"/>
  <c r="D16" i="1"/>
  <c r="D17" i="1"/>
  <c r="D18" i="1"/>
  <c r="D19" i="1"/>
  <c r="D20" i="1"/>
  <c r="D21" i="1"/>
  <c r="D13" i="1"/>
  <c r="H13" i="1" s="1"/>
  <c r="F6" i="1"/>
  <c r="F31" i="1" l="1"/>
  <c r="F32" i="1" s="1"/>
  <c r="H14" i="1"/>
  <c r="H15" i="1"/>
  <c r="H16" i="1"/>
  <c r="H17" i="1"/>
  <c r="H18" i="1"/>
  <c r="H19" i="1"/>
  <c r="H20" i="1"/>
  <c r="H21" i="1"/>
  <c r="G14" i="1"/>
  <c r="G15" i="1"/>
  <c r="G16" i="1"/>
  <c r="G17" i="1"/>
  <c r="G18" i="1"/>
  <c r="G19" i="1"/>
  <c r="G20" i="1"/>
  <c r="G21" i="1"/>
  <c r="G13" i="1"/>
  <c r="G22" i="1" l="1"/>
</calcChain>
</file>

<file path=xl/sharedStrings.xml><?xml version="1.0" encoding="utf-8"?>
<sst xmlns="http://schemas.openxmlformats.org/spreadsheetml/2006/main" count="29" uniqueCount="22">
  <si>
    <t>GRUPO</t>
  </si>
  <si>
    <t>TOTAL</t>
  </si>
  <si>
    <t>UD</t>
  </si>
  <si>
    <t xml:space="preserve">PRIMERA CONSULTA </t>
  </si>
  <si>
    <t>HONORARIOS MÉDICOS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</si>
  <si>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</si>
  <si>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</si>
  <si>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</si>
  <si>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</si>
  <si>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</si>
  <si>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AYUDANTIA 30%</t>
  </si>
  <si>
    <t>CONSULTA SUCESIVA</t>
  </si>
  <si>
    <t>PRECIO LICITACIÓN</t>
  </si>
  <si>
    <t>El 30% de ayudantia se facturará cuando haya un médico ayudante quirúrgico en la intervención</t>
  </si>
  <si>
    <t>*Nomenclátor de intervenciones quirúrgicas basado en la clasificación de la Organización médica colegial</t>
  </si>
  <si>
    <t>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</t>
  </si>
  <si>
    <t>PRECIO OFERTADO HHMM +AYUDANTIA</t>
  </si>
  <si>
    <t>HHMM + AYUDANTIA PRECIO LICITACIÓN</t>
  </si>
  <si>
    <t>UD.</t>
  </si>
  <si>
    <t>TOTAL DOS ANUALIDADES</t>
  </si>
  <si>
    <t>URGENCIA HOSPITALARIA</t>
  </si>
  <si>
    <t>FORFAIT VISITAS LARGA ESTANCIA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</si>
</sst>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color theme="0"/>
      <name val="Calibri"/>
      <family val="2"/>
      <scheme val="minor"/>
    </font>
    <font>
      <sz val="11"/>
      <color rgb="FF000000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HelveticaNowText Regular"/>
      <family val="2"/>
    </font>
    <font>
      <b/>
      <sz val="11"/>
      <color rgb="FFFFFFF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8" fontId="2" fillId="0" borderId="0" xfId="0" applyNumberFormat="1" applyFont="1" applyAlignment="1">
      <alignment horizontal="right" vertical="center"/>
    </xf>
    <xf numFmtId="8" fontId="0" fillId="0" borderId="0" xfId="0" applyNumberFormat="1"/>
    <xf numFmtId="0" fontId="2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0" fontId="11" fillId="4" borderId="0" xfId="0" applyFont="1" applyFill="1" applyAlignment="1">
      <alignment horizontal="right" vertical="center" wrapText="1"/>
    </xf>
    <xf numFmtId="44" fontId="10" fillId="0" borderId="1" xfId="1" applyFont="1" applyBorder="1" applyAlignment="1">
      <alignment horizontal="right" vertical="center"/>
    </xf>
    <xf numFmtId="0" fontId="13" fillId="2" borderId="1" xfId="0" applyFont="1" applyFill="1" applyBorder="1" applyAlignment="1">
      <alignment vertical="center"/>
    </xf>
    <xf numFmtId="8" fontId="13" fillId="0" borderId="1" xfId="0" applyNumberFormat="1" applyFont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4" fontId="10" fillId="0" borderId="1" xfId="1" applyFont="1" applyBorder="1" applyAlignment="1" applyProtection="1">
      <alignment horizontal="right" vertical="center"/>
      <protection locked="0"/>
    </xf>
    <xf numFmtId="0" fontId="13" fillId="2" borderId="1" xfId="0" applyFont="1" applyFill="1" applyBorder="1" applyAlignment="1">
      <alignment horizontal="center" vertical="center"/>
    </xf>
    <xf numFmtId="8" fontId="15" fillId="0" borderId="1" xfId="0" applyNumberFormat="1" applyFont="1" applyBorder="1" applyAlignment="1">
      <alignment horizontal="right" vertical="center"/>
    </xf>
    <xf numFmtId="8" fontId="13" fillId="2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2" fillId="0" borderId="0" xfId="0" applyFont="1"/>
    <xf numFmtId="0" fontId="11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6" fillId="0" borderId="0" xfId="0" applyFont="1"/>
    <xf numFmtId="0" fontId="17" fillId="3" borderId="5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8" fontId="13" fillId="0" borderId="6" xfId="0" applyNumberFormat="1" applyFont="1" applyBorder="1" applyAlignment="1">
      <alignment horizontal="right" vertical="center"/>
    </xf>
    <xf numFmtId="0" fontId="13" fillId="2" borderId="6" xfId="0" applyFont="1" applyFill="1" applyBorder="1" applyAlignment="1">
      <alignment horizontal="center" vertical="center"/>
    </xf>
    <xf numFmtId="8" fontId="16" fillId="0" borderId="6" xfId="0" applyNumberFormat="1" applyFont="1" applyBorder="1" applyAlignment="1">
      <alignment horizontal="right" vertical="center"/>
    </xf>
    <xf numFmtId="0" fontId="13" fillId="2" borderId="7" xfId="0" applyFont="1" applyFill="1" applyBorder="1" applyAlignment="1">
      <alignment vertical="center"/>
    </xf>
    <xf numFmtId="8" fontId="16" fillId="0" borderId="7" xfId="0" applyNumberFormat="1" applyFont="1" applyBorder="1" applyAlignment="1">
      <alignment horizontal="right" vertical="center"/>
    </xf>
    <xf numFmtId="8" fontId="13" fillId="0" borderId="1" xfId="0" applyNumberFormat="1" applyFont="1" applyBorder="1" applyAlignment="1">
      <alignment horizontal="right" vertical="center"/>
    </xf>
    <xf numFmtId="8" fontId="16" fillId="0" borderId="1" xfId="0" applyNumberFormat="1" applyFont="1" applyBorder="1" applyAlignment="1">
      <alignment horizontal="right" vertical="center"/>
    </xf>
    <xf numFmtId="164" fontId="10" fillId="0" borderId="1" xfId="1" applyNumberFormat="1" applyFont="1" applyBorder="1" applyAlignment="1">
      <alignment horizontal="right" vertical="center"/>
    </xf>
    <xf numFmtId="164" fontId="10" fillId="0" borderId="1" xfId="1" applyNumberFormat="1" applyFont="1" applyBorder="1" applyAlignment="1" applyProtection="1">
      <alignment horizontal="right" vertical="center"/>
      <protection locked="0"/>
    </xf>
    <xf numFmtId="164" fontId="10" fillId="0" borderId="8" xfId="1" applyNumberFormat="1" applyFont="1" applyBorder="1" applyAlignment="1">
      <alignment horizontal="right" vertical="center"/>
    </xf>
    <xf numFmtId="164" fontId="10" fillId="0" borderId="5" xfId="1" applyNumberFormat="1" applyFont="1" applyBorder="1" applyAlignment="1">
      <alignment horizontal="right" vertical="center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H36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29.140625" customWidth="1"/>
    <col min="2" max="2" width="19" customWidth="1"/>
    <col min="3" max="3" width="16.42578125" customWidth="1"/>
    <col min="4" max="4" width="17.5703125" bestFit="1" customWidth="1"/>
    <col min="5" max="5" width="16.140625" customWidth="1"/>
    <col min="6" max="6" width="17.5703125" bestFit="1" customWidth="1"/>
    <col min="7" max="7" width="17.5703125" customWidth="1"/>
    <col min="8" max="8" width="15.140625" customWidth="1"/>
  </cols>
  <sheetData>
    <row r="1" spans="1:8" ht="23.25" x14ac:dyDescent="0.5">
      <c r="A1" s="23" t="s">
        <v>5</v>
      </c>
      <c r="B1" s="23"/>
      <c r="C1" s="23"/>
      <c r="D1" s="23"/>
      <c r="E1" s="23"/>
      <c r="F1" s="23"/>
      <c r="G1" s="23"/>
    </row>
    <row r="2" spans="1:8" ht="15.75" thickBot="1" x14ac:dyDescent="0.3"/>
    <row r="3" spans="1:8" ht="176.25" customHeight="1" thickBot="1" x14ac:dyDescent="0.3">
      <c r="A3" s="24" t="s">
        <v>6</v>
      </c>
      <c r="B3" s="25"/>
      <c r="C3" s="25"/>
      <c r="D3" s="25"/>
      <c r="E3" s="25"/>
      <c r="F3" s="25"/>
      <c r="G3" s="26"/>
    </row>
    <row r="4" spans="1:8" ht="18.75" customHeight="1" x14ac:dyDescent="0.25"/>
    <row r="5" spans="1:8" ht="40.5" x14ac:dyDescent="0.25">
      <c r="A5" s="1"/>
      <c r="B5" s="13" t="s">
        <v>12</v>
      </c>
      <c r="C5" s="12" t="s">
        <v>2</v>
      </c>
      <c r="D5" s="13" t="s">
        <v>9</v>
      </c>
      <c r="E5" s="12" t="s">
        <v>1</v>
      </c>
      <c r="H5" s="3"/>
    </row>
    <row r="6" spans="1:8" ht="18.75" x14ac:dyDescent="0.25">
      <c r="A6" s="10" t="s">
        <v>3</v>
      </c>
      <c r="B6" s="11">
        <v>54.6</v>
      </c>
      <c r="C6" s="15">
        <v>150</v>
      </c>
      <c r="D6" s="14"/>
      <c r="E6" s="44">
        <f>+C6*D6</f>
        <v>0</v>
      </c>
      <c r="F6" s="8" t="str">
        <f>IF(D6&gt;B6,"ERROR TARIFA","")</f>
        <v/>
      </c>
    </row>
    <row r="7" spans="1:8" ht="18.75" x14ac:dyDescent="0.25">
      <c r="A7" s="10" t="s">
        <v>11</v>
      </c>
      <c r="B7" s="11">
        <v>31.5</v>
      </c>
      <c r="C7" s="15">
        <v>250</v>
      </c>
      <c r="D7" s="14"/>
      <c r="E7" s="44">
        <f t="shared" ref="E7:E9" si="0">+C7*D7</f>
        <v>0</v>
      </c>
      <c r="F7" s="8" t="str">
        <f t="shared" ref="F7:F9" si="1">IF(D7&gt;B7,"ERROR TARIFA","")</f>
        <v/>
      </c>
    </row>
    <row r="8" spans="1:8" ht="18" customHeight="1" x14ac:dyDescent="0.25">
      <c r="A8" s="10" t="s">
        <v>20</v>
      </c>
      <c r="B8" s="42">
        <v>99.75</v>
      </c>
      <c r="C8" s="15">
        <v>5</v>
      </c>
      <c r="D8" s="43"/>
      <c r="E8" s="44">
        <f t="shared" si="0"/>
        <v>0</v>
      </c>
      <c r="F8" s="8" t="str">
        <f t="shared" si="1"/>
        <v/>
      </c>
    </row>
    <row r="9" spans="1:8" ht="21" customHeight="1" thickBot="1" x14ac:dyDescent="0.3">
      <c r="A9" s="10" t="s">
        <v>21</v>
      </c>
      <c r="B9" s="42">
        <v>300</v>
      </c>
      <c r="C9" s="15">
        <v>5</v>
      </c>
      <c r="D9" s="45"/>
      <c r="E9" s="46">
        <f t="shared" si="0"/>
        <v>0</v>
      </c>
      <c r="F9" s="8" t="str">
        <f t="shared" si="1"/>
        <v/>
      </c>
    </row>
    <row r="10" spans="1:8" ht="21" customHeight="1" thickBot="1" x14ac:dyDescent="0.3">
      <c r="E10" s="47">
        <f>SUM(E6:E8)</f>
        <v>0</v>
      </c>
    </row>
    <row r="12" spans="1:8" ht="83.25" customHeight="1" x14ac:dyDescent="0.25">
      <c r="A12" s="12" t="s">
        <v>0</v>
      </c>
      <c r="B12" s="13" t="s">
        <v>4</v>
      </c>
      <c r="C12" s="13" t="s">
        <v>10</v>
      </c>
      <c r="D12" s="13" t="s">
        <v>17</v>
      </c>
      <c r="E12" s="12" t="s">
        <v>18</v>
      </c>
      <c r="F12" s="13" t="s">
        <v>16</v>
      </c>
      <c r="G12" s="12" t="s">
        <v>1</v>
      </c>
    </row>
    <row r="13" spans="1:8" ht="20.25" x14ac:dyDescent="0.25">
      <c r="A13" s="15">
        <v>0</v>
      </c>
      <c r="B13" s="16">
        <v>165.81</v>
      </c>
      <c r="C13" s="16">
        <v>49.743000000000002</v>
      </c>
      <c r="D13" s="17">
        <f>SUM(B13:C13)</f>
        <v>215.553</v>
      </c>
      <c r="E13" s="10">
        <v>0</v>
      </c>
      <c r="F13" s="14"/>
      <c r="G13" s="14">
        <f>F13*E13</f>
        <v>0</v>
      </c>
      <c r="H13" s="22" t="str">
        <f>IF(F13&gt;D13,"ERROR TARIFA","")</f>
        <v/>
      </c>
    </row>
    <row r="14" spans="1:8" ht="20.25" x14ac:dyDescent="0.25">
      <c r="A14" s="15">
        <v>1</v>
      </c>
      <c r="B14" s="16">
        <v>172.85</v>
      </c>
      <c r="C14" s="16">
        <v>51.854999999999997</v>
      </c>
      <c r="D14" s="17">
        <f t="shared" ref="D14:D21" si="2">SUM(B14:C14)</f>
        <v>224.70499999999998</v>
      </c>
      <c r="E14" s="10">
        <v>0</v>
      </c>
      <c r="F14" s="14"/>
      <c r="G14" s="14">
        <f t="shared" ref="G14:G21" si="3">F14*E14</f>
        <v>0</v>
      </c>
      <c r="H14" s="22" t="str">
        <f t="shared" ref="H14:H21" si="4">IF(F14&gt;D14,"ERROR TARIFA","")</f>
        <v/>
      </c>
    </row>
    <row r="15" spans="1:8" ht="20.25" x14ac:dyDescent="0.25">
      <c r="A15" s="15">
        <v>2</v>
      </c>
      <c r="B15" s="16">
        <v>218.62</v>
      </c>
      <c r="C15" s="16">
        <v>65.585999999999999</v>
      </c>
      <c r="D15" s="17">
        <f t="shared" si="2"/>
        <v>284.20600000000002</v>
      </c>
      <c r="E15" s="10">
        <v>0</v>
      </c>
      <c r="F15" s="14"/>
      <c r="G15" s="14">
        <f t="shared" si="3"/>
        <v>0</v>
      </c>
      <c r="H15" s="22" t="str">
        <f t="shared" si="4"/>
        <v/>
      </c>
    </row>
    <row r="16" spans="1:8" ht="20.25" x14ac:dyDescent="0.25">
      <c r="A16" s="15">
        <v>3</v>
      </c>
      <c r="B16" s="16">
        <v>321.77</v>
      </c>
      <c r="C16" s="16">
        <v>96.530999999999992</v>
      </c>
      <c r="D16" s="17">
        <f t="shared" si="2"/>
        <v>418.30099999999999</v>
      </c>
      <c r="E16" s="10">
        <v>2</v>
      </c>
      <c r="F16" s="14"/>
      <c r="G16" s="14">
        <f t="shared" si="3"/>
        <v>0</v>
      </c>
      <c r="H16" s="22" t="str">
        <f t="shared" si="4"/>
        <v/>
      </c>
    </row>
    <row r="17" spans="1:8" ht="20.25" x14ac:dyDescent="0.25">
      <c r="A17" s="15">
        <v>4</v>
      </c>
      <c r="B17" s="16">
        <v>436.88</v>
      </c>
      <c r="C17" s="16">
        <v>131.06399999999999</v>
      </c>
      <c r="D17" s="17">
        <f t="shared" si="2"/>
        <v>567.94399999999996</v>
      </c>
      <c r="E17" s="10">
        <v>32</v>
      </c>
      <c r="F17" s="14"/>
      <c r="G17" s="14">
        <f t="shared" si="3"/>
        <v>0</v>
      </c>
      <c r="H17" s="22" t="str">
        <f t="shared" si="4"/>
        <v/>
      </c>
    </row>
    <row r="18" spans="1:8" ht="20.25" x14ac:dyDescent="0.25">
      <c r="A18" s="15">
        <v>5</v>
      </c>
      <c r="B18" s="16">
        <v>586.15</v>
      </c>
      <c r="C18" s="16">
        <v>175.845</v>
      </c>
      <c r="D18" s="17">
        <f t="shared" si="2"/>
        <v>761.995</v>
      </c>
      <c r="E18" s="10">
        <v>18</v>
      </c>
      <c r="F18" s="14"/>
      <c r="G18" s="14">
        <f t="shared" si="3"/>
        <v>0</v>
      </c>
      <c r="H18" s="22" t="str">
        <f t="shared" si="4"/>
        <v/>
      </c>
    </row>
    <row r="19" spans="1:8" ht="20.25" x14ac:dyDescent="0.25">
      <c r="A19" s="15">
        <v>6</v>
      </c>
      <c r="B19" s="16">
        <v>783.29</v>
      </c>
      <c r="C19" s="16">
        <v>234.98699999999997</v>
      </c>
      <c r="D19" s="17">
        <f t="shared" si="2"/>
        <v>1018.2769999999999</v>
      </c>
      <c r="E19" s="10">
        <v>44</v>
      </c>
      <c r="F19" s="14"/>
      <c r="G19" s="14">
        <f t="shared" si="3"/>
        <v>0</v>
      </c>
      <c r="H19" s="22" t="str">
        <f t="shared" si="4"/>
        <v/>
      </c>
    </row>
    <row r="20" spans="1:8" ht="20.25" x14ac:dyDescent="0.25">
      <c r="A20" s="15">
        <v>7</v>
      </c>
      <c r="B20" s="16">
        <v>1007.9</v>
      </c>
      <c r="C20" s="16">
        <v>302.37</v>
      </c>
      <c r="D20" s="17">
        <f t="shared" si="2"/>
        <v>1310.27</v>
      </c>
      <c r="E20" s="10">
        <v>18</v>
      </c>
      <c r="F20" s="14"/>
      <c r="G20" s="14">
        <f t="shared" si="3"/>
        <v>0</v>
      </c>
      <c r="H20" s="22" t="str">
        <f t="shared" si="4"/>
        <v/>
      </c>
    </row>
    <row r="21" spans="1:8" ht="20.25" x14ac:dyDescent="0.25">
      <c r="A21" s="15">
        <v>8</v>
      </c>
      <c r="B21" s="16">
        <v>1285.9000000000001</v>
      </c>
      <c r="C21" s="16">
        <v>385.77000000000004</v>
      </c>
      <c r="D21" s="17">
        <f t="shared" si="2"/>
        <v>1671.67</v>
      </c>
      <c r="E21" s="10">
        <v>8</v>
      </c>
      <c r="F21" s="14"/>
      <c r="G21" s="14">
        <f t="shared" si="3"/>
        <v>0</v>
      </c>
      <c r="H21" s="22" t="str">
        <f t="shared" si="4"/>
        <v/>
      </c>
    </row>
    <row r="22" spans="1:8" ht="21" customHeight="1" x14ac:dyDescent="0.25">
      <c r="A22" s="4"/>
      <c r="B22" s="2"/>
      <c r="C22" s="2"/>
      <c r="D22" s="1"/>
      <c r="E22" s="1"/>
      <c r="F22" s="2"/>
      <c r="G22" s="9">
        <f>SUM(G13:G21)</f>
        <v>0</v>
      </c>
    </row>
    <row r="23" spans="1:8" ht="18.75" x14ac:dyDescent="0.25">
      <c r="A23" s="19"/>
      <c r="B23" s="19"/>
      <c r="C23" s="19"/>
      <c r="D23" s="19"/>
      <c r="E23" s="19"/>
      <c r="F23" s="19"/>
      <c r="G23" s="19"/>
    </row>
    <row r="24" spans="1:8" ht="20.25" x14ac:dyDescent="0.25">
      <c r="A24" s="30" t="s">
        <v>13</v>
      </c>
      <c r="B24" s="30"/>
      <c r="C24" s="30"/>
      <c r="D24" s="30"/>
      <c r="E24" s="30"/>
      <c r="F24" s="19"/>
      <c r="G24" s="19"/>
    </row>
    <row r="25" spans="1:8" ht="20.25" x14ac:dyDescent="0.25">
      <c r="A25" s="30" t="s">
        <v>14</v>
      </c>
      <c r="B25" s="30"/>
      <c r="C25" s="30"/>
      <c r="D25" s="30"/>
      <c r="E25" s="30"/>
      <c r="F25" s="30"/>
      <c r="G25" s="18"/>
    </row>
    <row r="26" spans="1:8" ht="18.75" x14ac:dyDescent="0.25">
      <c r="B26" s="19"/>
      <c r="C26" s="19"/>
      <c r="D26" s="19"/>
      <c r="E26" s="19"/>
      <c r="F26" s="18"/>
      <c r="G26" s="18"/>
    </row>
    <row r="27" spans="1:8" ht="56.25" customHeight="1" x14ac:dyDescent="0.25">
      <c r="A27" s="29" t="s">
        <v>15</v>
      </c>
      <c r="B27" s="29"/>
      <c r="C27" s="29"/>
      <c r="D27" s="29"/>
      <c r="E27" s="29"/>
      <c r="F27" s="29"/>
      <c r="G27" s="29"/>
    </row>
    <row r="28" spans="1:8" ht="26.25" customHeight="1" x14ac:dyDescent="0.25">
      <c r="A28" s="20"/>
      <c r="B28" s="20"/>
      <c r="C28" s="20"/>
      <c r="D28" s="20"/>
      <c r="E28" s="20"/>
      <c r="F28" s="20"/>
      <c r="G28" s="20"/>
    </row>
    <row r="29" spans="1:8" ht="15.75" x14ac:dyDescent="0.25">
      <c r="A29" s="28"/>
      <c r="B29" s="28"/>
    </row>
    <row r="31" spans="1:8" ht="18.75" x14ac:dyDescent="0.4">
      <c r="A31" s="27" t="s">
        <v>8</v>
      </c>
      <c r="B31" s="27"/>
      <c r="C31" s="5"/>
      <c r="D31" s="6"/>
      <c r="E31" s="6"/>
      <c r="F31" s="7">
        <f>+E10+G22</f>
        <v>0</v>
      </c>
    </row>
    <row r="32" spans="1:8" ht="18.75" x14ac:dyDescent="0.4">
      <c r="A32" s="27" t="s">
        <v>19</v>
      </c>
      <c r="B32" s="27"/>
      <c r="C32" s="21">
        <v>2</v>
      </c>
      <c r="F32" s="7">
        <f>+F31*C32</f>
        <v>0</v>
      </c>
    </row>
    <row r="35" spans="1:6" ht="15.75" thickBot="1" x14ac:dyDescent="0.3"/>
    <row r="36" spans="1:6" ht="51" customHeight="1" thickBot="1" x14ac:dyDescent="0.3">
      <c r="A36" s="24" t="s">
        <v>7</v>
      </c>
      <c r="B36" s="25"/>
      <c r="C36" s="25"/>
      <c r="D36" s="25"/>
      <c r="E36" s="25"/>
      <c r="F36" s="26"/>
    </row>
  </sheetData>
  <mergeCells count="9">
    <mergeCell ref="A1:G1"/>
    <mergeCell ref="A3:G3"/>
    <mergeCell ref="A36:F36"/>
    <mergeCell ref="A31:B31"/>
    <mergeCell ref="A29:B29"/>
    <mergeCell ref="A27:G27"/>
    <mergeCell ref="A24:E24"/>
    <mergeCell ref="A25:F25"/>
    <mergeCell ref="A32:B32"/>
  </mergeCells>
  <pageMargins left="0.7" right="0.7" top="0.75" bottom="0.75" header="0.3" footer="0.3"/>
  <pageSetup paperSize="9" orientation="portrait" r:id="rId1"/>
  <ignoredErrors>
    <ignoredError sqref="D13:D21" formulaRange="1"/>
    <ignoredError sqref="G13:G2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A6:T17"/>
  <sheetViews>
    <sheetView workbookViewId="0">
      <selection activeCell="A10" sqref="A10:D10"/>
    </sheetView>
  </sheetViews>
  <sheetFormatPr baseColWidth="10" defaultRowHeight="15" x14ac:dyDescent="0.25"/>
  <cols>
    <col min="1" max="1" width="30.140625" bestFit="1" customWidth="1"/>
  </cols>
  <sheetData>
    <row r="6" spans="1:20" ht="15.75" thickBot="1" x14ac:dyDescent="0.3"/>
    <row r="7" spans="1:20" ht="57" thickBot="1" x14ac:dyDescent="0.45">
      <c r="A7" s="33"/>
      <c r="B7" s="34" t="s">
        <v>12</v>
      </c>
      <c r="C7" s="35" t="s">
        <v>2</v>
      </c>
      <c r="D7" s="35" t="s">
        <v>1</v>
      </c>
    </row>
    <row r="8" spans="1:20" ht="19.5" thickBot="1" x14ac:dyDescent="0.3">
      <c r="A8" s="36" t="s">
        <v>3</v>
      </c>
      <c r="B8" s="37">
        <v>54.6</v>
      </c>
      <c r="C8" s="38">
        <v>150</v>
      </c>
      <c r="D8" s="39">
        <v>8190</v>
      </c>
    </row>
    <row r="9" spans="1:20" ht="19.5" thickBot="1" x14ac:dyDescent="0.3">
      <c r="A9" s="40" t="s">
        <v>11</v>
      </c>
      <c r="B9" s="37">
        <v>31.5</v>
      </c>
      <c r="C9" s="38">
        <v>250</v>
      </c>
      <c r="D9" s="39">
        <v>7875</v>
      </c>
    </row>
    <row r="10" spans="1:20" ht="19.5" thickBot="1" x14ac:dyDescent="0.3">
      <c r="A10" s="40" t="s">
        <v>20</v>
      </c>
      <c r="B10" s="37">
        <v>99.75</v>
      </c>
      <c r="C10" s="38">
        <v>10</v>
      </c>
      <c r="D10" s="39">
        <v>997.5</v>
      </c>
    </row>
    <row r="11" spans="1:20" ht="19.5" thickBot="1" x14ac:dyDescent="0.45">
      <c r="A11" s="33"/>
      <c r="B11" s="33"/>
      <c r="C11" s="33"/>
      <c r="D11" s="41">
        <v>16065</v>
      </c>
    </row>
    <row r="15" spans="1:20" ht="23.25" x14ac:dyDescent="0.5">
      <c r="N15" s="23"/>
      <c r="O15" s="23"/>
      <c r="P15" s="23"/>
      <c r="Q15" s="23"/>
      <c r="R15" s="23"/>
      <c r="S15" s="23"/>
      <c r="T15" s="23"/>
    </row>
    <row r="16" spans="1:20" ht="20.25" x14ac:dyDescent="0.25">
      <c r="N16" s="32"/>
      <c r="O16" s="32"/>
      <c r="P16" s="32"/>
      <c r="Q16" s="32"/>
      <c r="R16" s="32"/>
      <c r="S16" s="32"/>
      <c r="T16" s="32"/>
    </row>
    <row r="17" spans="9:10" x14ac:dyDescent="0.25">
      <c r="I17" s="31"/>
      <c r="J17" s="31"/>
    </row>
  </sheetData>
  <mergeCells count="3">
    <mergeCell ref="I17:J17"/>
    <mergeCell ref="N15:T15"/>
    <mergeCell ref="N16:T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2023-02-14T13:07:50Z</cp:lastPrinted>
  <dcterms:created xsi:type="dcterms:W3CDTF">2020-03-02T11:18:31Z</dcterms:created>
  <dcterms:modified xsi:type="dcterms:W3CDTF">2023-02-21T11:43:35Z</dcterms:modified>
</cp:coreProperties>
</file>